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_xiaolin\Desktop\消失的面孔_数据包\"/>
    </mc:Choice>
  </mc:AlternateContent>
  <xr:revisionPtr revIDLastSave="0" documentId="13_ncr:1_{807F0F73-DDC4-46B1-A285-918DBD170B31}" xr6:coauthVersionLast="45" xr6:coauthVersionMax="45" xr10:uidLastSave="{00000000-0000-0000-0000-000000000000}"/>
  <bookViews>
    <workbookView xWindow="-120" yWindow="-120" windowWidth="29040" windowHeight="15840" xr2:uid="{857B0BDB-9F4B-42A5-8FA6-E9B968902BDB}"/>
  </bookViews>
  <sheets>
    <sheet name="数据收集及整理过程" sheetId="2" r:id="rId1"/>
    <sheet name="13.电视剧播出时演员分年龄段数量（以十年为单位）" sheetId="3" r:id="rId2"/>
    <sheet name="14.电视剧出品时演员分年龄段数量（以十年为单位）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4" l="1"/>
  <c r="C4" i="4"/>
  <c r="G4" i="4" s="1"/>
  <c r="F4" i="4"/>
  <c r="I4" i="4"/>
  <c r="J4" i="4"/>
  <c r="K4" i="4"/>
  <c r="C5" i="4"/>
  <c r="G5" i="4" s="1"/>
  <c r="F5" i="4"/>
  <c r="I5" i="4"/>
  <c r="J5" i="4"/>
  <c r="K5" i="4"/>
  <c r="C6" i="4"/>
  <c r="G6" i="4" s="1"/>
  <c r="F6" i="4"/>
  <c r="I6" i="4"/>
  <c r="J6" i="4"/>
  <c r="K6" i="4"/>
  <c r="L6" i="4"/>
  <c r="C7" i="4"/>
  <c r="G7" i="4" s="1"/>
  <c r="F7" i="4"/>
  <c r="I7" i="4"/>
  <c r="J7" i="4"/>
  <c r="K7" i="4"/>
  <c r="L7" i="4"/>
  <c r="C8" i="4"/>
  <c r="G8" i="4" s="1"/>
  <c r="F8" i="4"/>
  <c r="I8" i="4"/>
  <c r="J8" i="4"/>
  <c r="K8" i="4"/>
  <c r="L8" i="4"/>
  <c r="C9" i="4"/>
  <c r="G9" i="4" s="1"/>
  <c r="F9" i="4"/>
  <c r="I9" i="4"/>
  <c r="J9" i="4"/>
  <c r="K9" i="4"/>
  <c r="L9" i="4"/>
  <c r="C10" i="4"/>
  <c r="G10" i="4" s="1"/>
  <c r="F10" i="4"/>
  <c r="I10" i="4"/>
  <c r="J10" i="4"/>
  <c r="K10" i="4"/>
  <c r="L10" i="4"/>
  <c r="C11" i="4"/>
  <c r="G11" i="4" s="1"/>
  <c r="F11" i="4"/>
  <c r="I11" i="4"/>
  <c r="J11" i="4"/>
  <c r="K11" i="4"/>
  <c r="L11" i="4"/>
  <c r="C15" i="4"/>
  <c r="G15" i="4" s="1"/>
  <c r="F15" i="4"/>
  <c r="I15" i="4"/>
  <c r="J15" i="4"/>
  <c r="C16" i="4"/>
  <c r="F16" i="4"/>
  <c r="K15" i="4" s="1"/>
  <c r="I16" i="4"/>
  <c r="J16" i="4"/>
  <c r="C17" i="4"/>
  <c r="F17" i="4"/>
  <c r="I17" i="4"/>
  <c r="J17" i="4"/>
  <c r="C18" i="4"/>
  <c r="F18" i="4"/>
  <c r="K18" i="4" s="1"/>
  <c r="I18" i="4"/>
  <c r="J18" i="4"/>
  <c r="C19" i="4"/>
  <c r="F19" i="4"/>
  <c r="I19" i="4"/>
  <c r="J19" i="4"/>
  <c r="K19" i="4"/>
  <c r="C20" i="4"/>
  <c r="F20" i="4"/>
  <c r="I20" i="4"/>
  <c r="J20" i="4"/>
  <c r="C21" i="4"/>
  <c r="F21" i="4"/>
  <c r="K21" i="4" s="1"/>
  <c r="I21" i="4"/>
  <c r="J21" i="4"/>
  <c r="C22" i="4"/>
  <c r="F22" i="4"/>
  <c r="I22" i="4"/>
  <c r="J22" i="4"/>
  <c r="C23" i="4"/>
  <c r="F23" i="4"/>
  <c r="I23" i="4"/>
  <c r="J23" i="4"/>
  <c r="C24" i="4"/>
  <c r="F24" i="4"/>
  <c r="I24" i="4"/>
  <c r="J24" i="4"/>
  <c r="C25" i="4"/>
  <c r="F25" i="4"/>
  <c r="I25" i="4"/>
  <c r="J25" i="4"/>
  <c r="C26" i="4"/>
  <c r="F26" i="4"/>
  <c r="I26" i="4"/>
  <c r="J26" i="4"/>
  <c r="C27" i="4"/>
  <c r="F27" i="4"/>
  <c r="I27" i="4"/>
  <c r="J27" i="4"/>
  <c r="K27" i="4"/>
  <c r="C28" i="4"/>
  <c r="F28" i="4"/>
  <c r="I28" i="4"/>
  <c r="J28" i="4"/>
  <c r="C29" i="4"/>
  <c r="F29" i="4"/>
  <c r="I29" i="4"/>
  <c r="J29" i="4"/>
  <c r="C30" i="4"/>
  <c r="F30" i="4"/>
  <c r="I30" i="4"/>
  <c r="J30" i="4"/>
  <c r="C31" i="4"/>
  <c r="K36" i="4" s="1"/>
  <c r="F31" i="4"/>
  <c r="I31" i="4"/>
  <c r="J31" i="4"/>
  <c r="C32" i="4"/>
  <c r="F32" i="4"/>
  <c r="I32" i="4"/>
  <c r="J32" i="4"/>
  <c r="C33" i="4"/>
  <c r="F33" i="4"/>
  <c r="I33" i="4"/>
  <c r="J33" i="4"/>
  <c r="C34" i="4"/>
  <c r="F34" i="4"/>
  <c r="I34" i="4"/>
  <c r="J34" i="4"/>
  <c r="C35" i="4"/>
  <c r="F35" i="4"/>
  <c r="I35" i="4"/>
  <c r="J35" i="4"/>
  <c r="K35" i="4"/>
  <c r="C36" i="4"/>
  <c r="F36" i="4"/>
  <c r="I36" i="4"/>
  <c r="J36" i="4"/>
  <c r="C37" i="4"/>
  <c r="F37" i="4"/>
  <c r="I37" i="4"/>
  <c r="J37" i="4"/>
  <c r="C38" i="4"/>
  <c r="F38" i="4"/>
  <c r="I38" i="4"/>
  <c r="J38" i="4"/>
  <c r="C39" i="4"/>
  <c r="K41" i="4" s="1"/>
  <c r="F39" i="4"/>
  <c r="I39" i="4"/>
  <c r="J39" i="4"/>
  <c r="C40" i="4"/>
  <c r="F40" i="4"/>
  <c r="I40" i="4"/>
  <c r="J40" i="4"/>
  <c r="C41" i="4"/>
  <c r="F41" i="4"/>
  <c r="I41" i="4"/>
  <c r="J41" i="4"/>
  <c r="C42" i="4"/>
  <c r="F42" i="4"/>
  <c r="I42" i="4"/>
  <c r="J42" i="4"/>
  <c r="C43" i="4"/>
  <c r="F43" i="4"/>
  <c r="I43" i="4"/>
  <c r="J43" i="4"/>
  <c r="K43" i="4"/>
  <c r="C44" i="4"/>
  <c r="F44" i="4"/>
  <c r="I44" i="4"/>
  <c r="J44" i="4"/>
  <c r="C45" i="4"/>
  <c r="F45" i="4"/>
  <c r="I45" i="4"/>
  <c r="J45" i="4"/>
  <c r="C46" i="4"/>
  <c r="F46" i="4"/>
  <c r="I46" i="4"/>
  <c r="J46" i="4"/>
  <c r="C47" i="4"/>
  <c r="K54" i="4" s="1"/>
  <c r="F47" i="4"/>
  <c r="I47" i="4"/>
  <c r="J47" i="4"/>
  <c r="C48" i="4"/>
  <c r="F48" i="4"/>
  <c r="I48" i="4"/>
  <c r="J48" i="4"/>
  <c r="C49" i="4"/>
  <c r="F49" i="4"/>
  <c r="I49" i="4"/>
  <c r="J49" i="4"/>
  <c r="C50" i="4"/>
  <c r="F50" i="4"/>
  <c r="I50" i="4"/>
  <c r="J50" i="4"/>
  <c r="C51" i="4"/>
  <c r="F51" i="4"/>
  <c r="I51" i="4"/>
  <c r="J51" i="4"/>
  <c r="K51" i="4"/>
  <c r="C52" i="4"/>
  <c r="F52" i="4"/>
  <c r="I52" i="4"/>
  <c r="J52" i="4"/>
  <c r="C53" i="4"/>
  <c r="F53" i="4"/>
  <c r="I53" i="4"/>
  <c r="J53" i="4"/>
  <c r="C54" i="4"/>
  <c r="F54" i="4"/>
  <c r="I54" i="4"/>
  <c r="J54" i="4"/>
  <c r="C4" i="3"/>
  <c r="F4" i="3"/>
  <c r="I4" i="3"/>
  <c r="J4" i="3"/>
  <c r="C5" i="3"/>
  <c r="F5" i="3"/>
  <c r="I5" i="3"/>
  <c r="J5" i="3"/>
  <c r="C6" i="3"/>
  <c r="F6" i="3"/>
  <c r="I6" i="3"/>
  <c r="J6" i="3"/>
  <c r="C7" i="3"/>
  <c r="F7" i="3"/>
  <c r="I7" i="3"/>
  <c r="J7" i="3"/>
  <c r="C8" i="3"/>
  <c r="F8" i="3"/>
  <c r="I8" i="3"/>
  <c r="J8" i="3"/>
  <c r="K8" i="3"/>
  <c r="C9" i="3"/>
  <c r="F9" i="3"/>
  <c r="I9" i="3"/>
  <c r="J9" i="3"/>
  <c r="C10" i="3"/>
  <c r="F10" i="3"/>
  <c r="I10" i="3"/>
  <c r="J10" i="3"/>
  <c r="C11" i="3"/>
  <c r="F11" i="3"/>
  <c r="I11" i="3"/>
  <c r="J11" i="3"/>
  <c r="D15" i="3"/>
  <c r="G15" i="3"/>
  <c r="L15" i="3" s="1"/>
  <c r="J15" i="3"/>
  <c r="K15" i="3"/>
  <c r="D16" i="3"/>
  <c r="G16" i="3"/>
  <c r="L16" i="3" s="1"/>
  <c r="J16" i="3"/>
  <c r="K16" i="3"/>
  <c r="D17" i="3"/>
  <c r="G17" i="3"/>
  <c r="J17" i="3"/>
  <c r="K17" i="3"/>
  <c r="D18" i="3"/>
  <c r="G18" i="3"/>
  <c r="L18" i="3" s="1"/>
  <c r="J18" i="3"/>
  <c r="K18" i="3"/>
  <c r="D19" i="3"/>
  <c r="G19" i="3"/>
  <c r="J19" i="3"/>
  <c r="K19" i="3"/>
  <c r="L19" i="3"/>
  <c r="D20" i="3"/>
  <c r="G20" i="3"/>
  <c r="L20" i="3" s="1"/>
  <c r="J20" i="3"/>
  <c r="K20" i="3"/>
  <c r="D21" i="3"/>
  <c r="G21" i="3"/>
  <c r="L21" i="3" s="1"/>
  <c r="J21" i="3"/>
  <c r="K21" i="3"/>
  <c r="D22" i="3"/>
  <c r="G22" i="3"/>
  <c r="J22" i="3"/>
  <c r="K22" i="3"/>
  <c r="D23" i="3"/>
  <c r="L23" i="3" s="1"/>
  <c r="G23" i="3"/>
  <c r="J23" i="3"/>
  <c r="K23" i="3"/>
  <c r="D24" i="3"/>
  <c r="G24" i="3"/>
  <c r="J24" i="3"/>
  <c r="K24" i="3"/>
  <c r="D25" i="3"/>
  <c r="G25" i="3"/>
  <c r="J25" i="3"/>
  <c r="K25" i="3"/>
  <c r="D26" i="3"/>
  <c r="G26" i="3"/>
  <c r="J26" i="3"/>
  <c r="K26" i="3"/>
  <c r="D27" i="3"/>
  <c r="G27" i="3"/>
  <c r="J27" i="3"/>
  <c r="K27" i="3"/>
  <c r="L27" i="3"/>
  <c r="D28" i="3"/>
  <c r="G28" i="3"/>
  <c r="J28" i="3"/>
  <c r="K28" i="3"/>
  <c r="D29" i="3"/>
  <c r="G29" i="3"/>
  <c r="J29" i="3"/>
  <c r="K29" i="3"/>
  <c r="D30" i="3"/>
  <c r="G30" i="3"/>
  <c r="J30" i="3"/>
  <c r="K30" i="3"/>
  <c r="D31" i="3"/>
  <c r="L34" i="3" s="1"/>
  <c r="G31" i="3"/>
  <c r="J31" i="3"/>
  <c r="K31" i="3"/>
  <c r="D32" i="3"/>
  <c r="G32" i="3"/>
  <c r="J32" i="3"/>
  <c r="K32" i="3"/>
  <c r="D33" i="3"/>
  <c r="G33" i="3"/>
  <c r="J33" i="3"/>
  <c r="K33" i="3"/>
  <c r="D34" i="3"/>
  <c r="G34" i="3"/>
  <c r="J34" i="3"/>
  <c r="K34" i="3"/>
  <c r="D35" i="3"/>
  <c r="G35" i="3"/>
  <c r="J35" i="3"/>
  <c r="K35" i="3"/>
  <c r="D36" i="3"/>
  <c r="G36" i="3"/>
  <c r="J36" i="3"/>
  <c r="K36" i="3"/>
  <c r="D37" i="3"/>
  <c r="G37" i="3"/>
  <c r="J37" i="3"/>
  <c r="K37" i="3"/>
  <c r="D38" i="3"/>
  <c r="G38" i="3"/>
  <c r="J38" i="3"/>
  <c r="K38" i="3"/>
  <c r="D39" i="3"/>
  <c r="L39" i="3" s="1"/>
  <c r="G39" i="3"/>
  <c r="J39" i="3"/>
  <c r="K39" i="3"/>
  <c r="D40" i="3"/>
  <c r="G40" i="3"/>
  <c r="J40" i="3"/>
  <c r="K40" i="3"/>
  <c r="D41" i="3"/>
  <c r="G41" i="3"/>
  <c r="J41" i="3"/>
  <c r="K41" i="3"/>
  <c r="D42" i="3"/>
  <c r="G42" i="3"/>
  <c r="J42" i="3"/>
  <c r="K42" i="3"/>
  <c r="D43" i="3"/>
  <c r="G43" i="3"/>
  <c r="J43" i="3"/>
  <c r="K43" i="3"/>
  <c r="D44" i="3"/>
  <c r="G44" i="3"/>
  <c r="H44" i="3"/>
  <c r="J44" i="3"/>
  <c r="K44" i="3"/>
  <c r="D45" i="3"/>
  <c r="G45" i="3"/>
  <c r="H45" i="3"/>
  <c r="J45" i="3"/>
  <c r="K45" i="3"/>
  <c r="D46" i="3"/>
  <c r="G46" i="3"/>
  <c r="H46" i="3"/>
  <c r="J46" i="3"/>
  <c r="K46" i="3"/>
  <c r="D47" i="3"/>
  <c r="G47" i="3"/>
  <c r="H47" i="3"/>
  <c r="I47" i="3"/>
  <c r="J47" i="3"/>
  <c r="K47" i="3"/>
  <c r="L47" i="3"/>
  <c r="D48" i="3"/>
  <c r="G48" i="3"/>
  <c r="H48" i="3"/>
  <c r="I48" i="3"/>
  <c r="J48" i="3"/>
  <c r="K48" i="3"/>
  <c r="L48" i="3"/>
  <c r="D49" i="3"/>
  <c r="M47" i="3" s="1"/>
  <c r="G49" i="3"/>
  <c r="H49" i="3"/>
  <c r="I49" i="3"/>
  <c r="J49" i="3"/>
  <c r="K49" i="3"/>
  <c r="L49" i="3"/>
  <c r="D50" i="3"/>
  <c r="G50" i="3"/>
  <c r="H50" i="3"/>
  <c r="I50" i="3"/>
  <c r="J50" i="3"/>
  <c r="K50" i="3"/>
  <c r="L50" i="3"/>
  <c r="M50" i="3"/>
  <c r="D51" i="3"/>
  <c r="M48" i="3" s="1"/>
  <c r="G51" i="3"/>
  <c r="H51" i="3"/>
  <c r="I51" i="3"/>
  <c r="J51" i="3"/>
  <c r="K51" i="3"/>
  <c r="L51" i="3"/>
  <c r="M51" i="3"/>
  <c r="D52" i="3"/>
  <c r="G52" i="3"/>
  <c r="H52" i="3"/>
  <c r="I52" i="3"/>
  <c r="J52" i="3"/>
  <c r="K52" i="3"/>
  <c r="L52" i="3"/>
  <c r="M52" i="3"/>
  <c r="D53" i="3"/>
  <c r="M49" i="3" s="1"/>
  <c r="G53" i="3"/>
  <c r="H53" i="3"/>
  <c r="I53" i="3"/>
  <c r="J53" i="3"/>
  <c r="K53" i="3"/>
  <c r="L53" i="3"/>
  <c r="M53" i="3"/>
  <c r="D54" i="3"/>
  <c r="G54" i="3"/>
  <c r="H54" i="3"/>
  <c r="I54" i="3"/>
  <c r="J54" i="3"/>
  <c r="K54" i="3"/>
  <c r="L54" i="3"/>
  <c r="M54" i="3"/>
  <c r="L35" i="3" l="1"/>
  <c r="G4" i="3"/>
  <c r="H4" i="3"/>
  <c r="L4" i="3"/>
  <c r="L5" i="3"/>
  <c r="L6" i="3"/>
  <c r="L7" i="3"/>
  <c r="L8" i="3"/>
  <c r="L9" i="3"/>
  <c r="L10" i="3"/>
  <c r="L11" i="3"/>
  <c r="G23" i="4"/>
  <c r="H23" i="4"/>
  <c r="L23" i="4"/>
  <c r="L24" i="4"/>
  <c r="L25" i="4"/>
  <c r="L26" i="4"/>
  <c r="L27" i="4"/>
  <c r="L28" i="4"/>
  <c r="L29" i="4"/>
  <c r="L30" i="4"/>
  <c r="L46" i="3"/>
  <c r="L45" i="3"/>
  <c r="L44" i="3"/>
  <c r="L43" i="3"/>
  <c r="L40" i="3"/>
  <c r="H36" i="3"/>
  <c r="I36" i="3"/>
  <c r="L32" i="3"/>
  <c r="H28" i="3"/>
  <c r="I28" i="3"/>
  <c r="L24" i="3"/>
  <c r="H20" i="3"/>
  <c r="I20" i="3"/>
  <c r="G9" i="3"/>
  <c r="H9" i="3"/>
  <c r="K5" i="3"/>
  <c r="G52" i="4"/>
  <c r="H52" i="4"/>
  <c r="K48" i="4"/>
  <c r="G44" i="4"/>
  <c r="H44" i="4"/>
  <c r="K40" i="4"/>
  <c r="G36" i="4"/>
  <c r="H36" i="4"/>
  <c r="K32" i="4"/>
  <c r="G28" i="4"/>
  <c r="H28" i="4"/>
  <c r="K24" i="4"/>
  <c r="G20" i="4"/>
  <c r="H20" i="4"/>
  <c r="K16" i="4"/>
  <c r="H42" i="3"/>
  <c r="I42" i="3"/>
  <c r="L38" i="3"/>
  <c r="H34" i="3"/>
  <c r="I34" i="3"/>
  <c r="L30" i="3"/>
  <c r="H26" i="3"/>
  <c r="I26" i="3"/>
  <c r="L22" i="3"/>
  <c r="H18" i="3"/>
  <c r="I18" i="3"/>
  <c r="K11" i="3"/>
  <c r="G7" i="3"/>
  <c r="H7" i="3"/>
  <c r="G50" i="4"/>
  <c r="H50" i="4"/>
  <c r="K46" i="4"/>
  <c r="G42" i="4"/>
  <c r="H42" i="4"/>
  <c r="K38" i="4"/>
  <c r="G34" i="4"/>
  <c r="H34" i="4"/>
  <c r="K30" i="4"/>
  <c r="G26" i="4"/>
  <c r="H26" i="4"/>
  <c r="K22" i="4"/>
  <c r="G18" i="4"/>
  <c r="H18" i="4"/>
  <c r="G47" i="4"/>
  <c r="H47" i="4"/>
  <c r="L47" i="4"/>
  <c r="L48" i="4"/>
  <c r="L49" i="4"/>
  <c r="L50" i="4"/>
  <c r="L51" i="4"/>
  <c r="L52" i="4"/>
  <c r="L53" i="4"/>
  <c r="L54" i="4"/>
  <c r="I46" i="3"/>
  <c r="I45" i="3"/>
  <c r="I44" i="3"/>
  <c r="L41" i="3"/>
  <c r="H37" i="3"/>
  <c r="I37" i="3"/>
  <c r="L33" i="3"/>
  <c r="H29" i="3"/>
  <c r="I29" i="3"/>
  <c r="L25" i="3"/>
  <c r="H21" i="3"/>
  <c r="I21" i="3"/>
  <c r="L17" i="3"/>
  <c r="G10" i="3"/>
  <c r="H10" i="3"/>
  <c r="K6" i="3"/>
  <c r="G53" i="4"/>
  <c r="H53" i="4"/>
  <c r="K49" i="4"/>
  <c r="G45" i="4"/>
  <c r="H45" i="4"/>
  <c r="G37" i="4"/>
  <c r="H37" i="4"/>
  <c r="K33" i="4"/>
  <c r="G29" i="4"/>
  <c r="H29" i="4"/>
  <c r="K25" i="4"/>
  <c r="G21" i="4"/>
  <c r="H21" i="4"/>
  <c r="K17" i="4"/>
  <c r="G39" i="4"/>
  <c r="H39" i="4"/>
  <c r="L39" i="4"/>
  <c r="L40" i="4"/>
  <c r="L41" i="4"/>
  <c r="L42" i="4"/>
  <c r="L43" i="4"/>
  <c r="L44" i="4"/>
  <c r="L45" i="4"/>
  <c r="L46" i="4"/>
  <c r="H43" i="3"/>
  <c r="I43" i="3"/>
  <c r="H40" i="3"/>
  <c r="I40" i="3"/>
  <c r="L36" i="3"/>
  <c r="H32" i="3"/>
  <c r="I32" i="3"/>
  <c r="L28" i="3"/>
  <c r="H24" i="3"/>
  <c r="I24" i="3"/>
  <c r="H16" i="3"/>
  <c r="M16" i="3" s="1"/>
  <c r="I16" i="3"/>
  <c r="K9" i="3"/>
  <c r="G5" i="3"/>
  <c r="H5" i="3"/>
  <c r="K52" i="4"/>
  <c r="G48" i="4"/>
  <c r="H48" i="4"/>
  <c r="K44" i="4"/>
  <c r="G40" i="4"/>
  <c r="H40" i="4"/>
  <c r="G32" i="4"/>
  <c r="H32" i="4"/>
  <c r="K28" i="4"/>
  <c r="G24" i="4"/>
  <c r="H24" i="4"/>
  <c r="K20" i="4"/>
  <c r="G16" i="4"/>
  <c r="L16" i="4" s="1"/>
  <c r="H16" i="4"/>
  <c r="H15" i="3"/>
  <c r="I15" i="3"/>
  <c r="G31" i="4"/>
  <c r="H31" i="4"/>
  <c r="L31" i="4"/>
  <c r="L32" i="4"/>
  <c r="L33" i="4"/>
  <c r="L34" i="4"/>
  <c r="L35" i="4"/>
  <c r="L36" i="4"/>
  <c r="L37" i="4"/>
  <c r="L38" i="4"/>
  <c r="M42" i="3"/>
  <c r="H35" i="3"/>
  <c r="I35" i="3"/>
  <c r="L31" i="3"/>
  <c r="H27" i="3"/>
  <c r="I27" i="3"/>
  <c r="H19" i="3"/>
  <c r="I19" i="3"/>
  <c r="G8" i="3"/>
  <c r="H8" i="3"/>
  <c r="K4" i="3"/>
  <c r="G51" i="4"/>
  <c r="H51" i="4"/>
  <c r="K47" i="4"/>
  <c r="G43" i="4"/>
  <c r="H43" i="4"/>
  <c r="K39" i="4"/>
  <c r="G35" i="4"/>
  <c r="H35" i="4"/>
  <c r="K31" i="4"/>
  <c r="G27" i="4"/>
  <c r="H27" i="4"/>
  <c r="K23" i="4"/>
  <c r="G19" i="4"/>
  <c r="H19" i="4"/>
  <c r="H39" i="3"/>
  <c r="I39" i="3"/>
  <c r="M39" i="3"/>
  <c r="M40" i="3"/>
  <c r="M41" i="3"/>
  <c r="H23" i="3"/>
  <c r="I23" i="3"/>
  <c r="M23" i="3"/>
  <c r="M24" i="3"/>
  <c r="M25" i="3"/>
  <c r="M26" i="3"/>
  <c r="M27" i="3"/>
  <c r="M28" i="3"/>
  <c r="M29" i="3"/>
  <c r="M30" i="3"/>
  <c r="L42" i="3"/>
  <c r="H38" i="3"/>
  <c r="I38" i="3"/>
  <c r="H30" i="3"/>
  <c r="I30" i="3"/>
  <c r="L26" i="3"/>
  <c r="H22" i="3"/>
  <c r="I22" i="3"/>
  <c r="G11" i="3"/>
  <c r="H11" i="3"/>
  <c r="K7" i="3"/>
  <c r="G54" i="4"/>
  <c r="H54" i="4"/>
  <c r="K50" i="4"/>
  <c r="G46" i="4"/>
  <c r="H46" i="4"/>
  <c r="K42" i="4"/>
  <c r="G38" i="4"/>
  <c r="H38" i="4"/>
  <c r="K34" i="4"/>
  <c r="G30" i="4"/>
  <c r="H30" i="4"/>
  <c r="K26" i="4"/>
  <c r="G22" i="4"/>
  <c r="H22" i="4"/>
  <c r="H31" i="3"/>
  <c r="I31" i="3"/>
  <c r="M31" i="3"/>
  <c r="M32" i="3"/>
  <c r="M33" i="3"/>
  <c r="M34" i="3"/>
  <c r="M35" i="3"/>
  <c r="M36" i="3"/>
  <c r="M37" i="3"/>
  <c r="M38" i="3"/>
  <c r="M46" i="3"/>
  <c r="M45" i="3"/>
  <c r="M44" i="3"/>
  <c r="M43" i="3"/>
  <c r="H41" i="3"/>
  <c r="I41" i="3"/>
  <c r="L37" i="3"/>
  <c r="H33" i="3"/>
  <c r="I33" i="3"/>
  <c r="L29" i="3"/>
  <c r="H25" i="3"/>
  <c r="I25" i="3"/>
  <c r="H17" i="3"/>
  <c r="I17" i="3"/>
  <c r="K10" i="3"/>
  <c r="G6" i="3"/>
  <c r="H6" i="3"/>
  <c r="K53" i="4"/>
  <c r="G49" i="4"/>
  <c r="H49" i="4"/>
  <c r="K45" i="4"/>
  <c r="G41" i="4"/>
  <c r="H41" i="4"/>
  <c r="K37" i="4"/>
  <c r="G33" i="4"/>
  <c r="H33" i="4"/>
  <c r="K29" i="4"/>
  <c r="G25" i="4"/>
  <c r="H25" i="4"/>
  <c r="G17" i="4"/>
  <c r="H17" i="4"/>
  <c r="L5" i="4"/>
  <c r="L4" i="4"/>
  <c r="H11" i="4"/>
  <c r="H10" i="4"/>
  <c r="H9" i="4"/>
  <c r="H8" i="4"/>
  <c r="H7" i="4"/>
  <c r="H6" i="4"/>
  <c r="H5" i="4"/>
  <c r="H4" i="4"/>
  <c r="L21" i="4" l="1"/>
  <c r="M17" i="3"/>
  <c r="L18" i="4"/>
  <c r="M21" i="3"/>
  <c r="L22" i="4"/>
  <c r="L19" i="4"/>
  <c r="L17" i="4"/>
  <c r="M22" i="3"/>
  <c r="M19" i="3"/>
  <c r="L15" i="4"/>
  <c r="L20" i="4"/>
  <c r="M18" i="3"/>
  <c r="M15" i="3"/>
  <c r="M20" i="3"/>
</calcChain>
</file>

<file path=xl/sharedStrings.xml><?xml version="1.0" encoding="utf-8"?>
<sst xmlns="http://schemas.openxmlformats.org/spreadsheetml/2006/main" count="277" uniqueCount="71">
  <si>
    <t>1.整理对象_电视剧：</t>
    <phoneticPr fontId="1"/>
  </si>
  <si>
    <t>中国1981年至2021年3月31日已上映的电视剧</t>
    <phoneticPr fontId="1"/>
  </si>
  <si>
    <t>①1981-2008年 数据来源：https://zh.wikipedia.org/zh-cn/Category:1981年中國電視劇集 ~ https://zh.wikipedia.org/zh-cn/Category:2008年中國電視劇集</t>
    <rPh sb="10" eb="11">
      <t>ネン</t>
    </rPh>
    <phoneticPr fontId="1"/>
  </si>
  <si>
    <t>②2009-2021年 数据来源：https://zh.wikipedia.org/wiki/中国大陆电视剧列表_(2009年) ~ https://zh.wikipedia.org/wiki/中国大陆电视剧列表_(2021年)</t>
    <phoneticPr fontId="1"/>
  </si>
  <si>
    <t>整理步骤：</t>
    <phoneticPr fontId="1"/>
  </si>
  <si>
    <t>①用python爬虫爬取上述维基百科主页，得到电视剧（重名电视剧按照剧名-年代分别计算）5208部。把剧名存入资料库。</t>
    <phoneticPr fontId="1"/>
  </si>
  <si>
    <t>②用sql做去重，重名剧按照一部计算，得到不重名电视剧剧名5093个。</t>
    <phoneticPr fontId="1"/>
  </si>
  <si>
    <t>③用python爬虫爬取这些剧名的百度百科主页，得到包括重名小说、戏曲、电影等17126个义项。记录它们的网址。</t>
    <phoneticPr fontId="1"/>
  </si>
  <si>
    <r>
      <t>④用sql排除在这些义项中选取出主页上没有明确写明“首播时间”，</t>
    </r>
    <r>
      <rPr>
        <sz val="11"/>
        <color theme="1"/>
        <rFont val="游ゴシック"/>
        <family val="3"/>
        <charset val="128"/>
      </rPr>
      <t>"</t>
    </r>
    <r>
      <rPr>
        <sz val="11"/>
        <color theme="1"/>
        <rFont val="DengXian"/>
        <charset val="134"/>
      </rPr>
      <t>出品时间”，及“制片地区”为“港澳台等其他国家或地区”的电视剧，剩余有效对象3466个。</t>
    </r>
    <phoneticPr fontId="1"/>
  </si>
  <si>
    <t>得出本次第一个数据对象：1981-2021年，由中国大陆制作（或中国大陆与其他国家及地区联合制作），首播时间及出品时间明确的电视剧：3466部（重名电视剧按照首播时间分开计算）</t>
    <phoneticPr fontId="1"/>
  </si>
  <si>
    <t>2.整理对象_出演演员：</t>
    <phoneticPr fontId="1"/>
  </si>
  <si>
    <t>1得到的3466部电视剧的百度百科首页上的演员表中存在超链接的演员</t>
    <phoneticPr fontId="1"/>
  </si>
  <si>
    <t>数据来源：上述电视剧的百度百科网页</t>
    <phoneticPr fontId="1"/>
  </si>
  <si>
    <t>※由于部分电视剧年代相对久远或演员名气不高，所以并非所有参演演员都拥有百度百科主页。</t>
    <phoneticPr fontId="1"/>
  </si>
  <si>
    <t>②为将本次查阅对象集中于0-79岁，故删除演员在出演时&gt;=80岁的记录，共得到3073部电视剧中的演员62972人次。</t>
    <phoneticPr fontId="1"/>
  </si>
  <si>
    <t>得出本次第二个数据对象：参与【1981-2021年，由中国大陆制作（或中国大陆与其他国家及地区联合制作），首播时间及出品时间明确的电视剧】演出，</t>
    <phoneticPr fontId="1"/>
  </si>
  <si>
    <t>且能够通过百度百科电视剧首页通过超链接跳转到演员百度百科，且性别及出生年可知的演员：6123位。</t>
    <phoneticPr fontId="1"/>
  </si>
  <si>
    <t>3.整理对象_导演及编剧</t>
    <phoneticPr fontId="1"/>
  </si>
  <si>
    <t>①用python爬虫爬取上述3466部电视剧的百度百科主页，查找电视剧【基本信息】中包含超链接的导演和编剧，记录他们的百度百科首页。得到3046部电视剧中的导演及编剧894人次。</t>
    <phoneticPr fontId="1"/>
  </si>
  <si>
    <t>②用sql做去重，得到职员主页地址（主页地址在百度百科中不重复）640个。</t>
    <phoneticPr fontId="1"/>
  </si>
  <si>
    <t>③用python爬虫爬取上述640位演员的百度百科主页，查找其性别及出生年，共得到有效对象114个。其中导演67个，编剧47个。</t>
    <phoneticPr fontId="1"/>
  </si>
  <si>
    <t>得出本次第二个数据对象：参与【1981-2021年，由中国大陆制作（或中国大陆与其他国家及地区联合制作），首播时间及出品时间明确的电视剧】导演，</t>
    <phoneticPr fontId="1"/>
  </si>
  <si>
    <t>且能够通过百度百科电视剧首页通过超链接跳转到演员百度百科，且性别及出生年可知的导演：67位；编剧：47位。</t>
    <phoneticPr fontId="1"/>
  </si>
  <si>
    <t>4.整理对象_出演演员人次</t>
    <phoneticPr fontId="1"/>
  </si>
  <si>
    <t>整理对象：</t>
    <phoneticPr fontId="1"/>
  </si>
  <si>
    <t>2得到的3466部电视剧的百度百科首页上的演员表中存在超链接的,且性别及出生年可知的演员参与电视剧演出的人次</t>
    <phoneticPr fontId="1"/>
  </si>
  <si>
    <t>数据来源：2、3</t>
    <phoneticPr fontId="1"/>
  </si>
  <si>
    <t>用sql整理得出，3073部电视剧(其中包括有效演员人次不为0的电视剧3015部，为0的电视剧58部)中，性别及出生年月可知的有31289演员人次。</t>
    <phoneticPr fontId="1"/>
  </si>
  <si>
    <t>5.整理对象_导演及编剧人次</t>
    <phoneticPr fontId="1"/>
  </si>
  <si>
    <t>2得到的3466部电视剧的百度百科首页上的【基本信息】中存在超链接的,且性别及出生年可知的导演及编剧人次</t>
    <phoneticPr fontId="1"/>
  </si>
  <si>
    <t>数据来源：2、4</t>
    <phoneticPr fontId="1"/>
  </si>
  <si>
    <t>用sql整理得出，3466部电视剧(其中包括有效导演及编剧人次不为0的电视剧135部，为0的电视剧3331部)中，性别及出生年月可知的导演和编剧有160人次。其中导演：106人次，编剧：54人次。</t>
    <phoneticPr fontId="1"/>
  </si>
  <si>
    <t>70-79</t>
    <phoneticPr fontId="1"/>
  </si>
  <si>
    <t>2020-2021</t>
    <phoneticPr fontId="1"/>
  </si>
  <si>
    <t>60-69</t>
    <phoneticPr fontId="1"/>
  </si>
  <si>
    <t>50-59</t>
    <phoneticPr fontId="1"/>
  </si>
  <si>
    <t>40-49</t>
    <phoneticPr fontId="1"/>
  </si>
  <si>
    <t>30-39</t>
    <phoneticPr fontId="1"/>
  </si>
  <si>
    <t>20-29</t>
    <phoneticPr fontId="1"/>
  </si>
  <si>
    <t>10-19</t>
    <phoneticPr fontId="1"/>
  </si>
  <si>
    <t>0-9</t>
    <phoneticPr fontId="1"/>
  </si>
  <si>
    <t>2010-2019</t>
    <phoneticPr fontId="1"/>
  </si>
  <si>
    <t>2000-2009</t>
    <phoneticPr fontId="1"/>
  </si>
  <si>
    <t>1990-1999</t>
    <phoneticPr fontId="1"/>
  </si>
  <si>
    <t>« NULL »</t>
  </si>
  <si>
    <t>1980-1989</t>
    <phoneticPr fontId="1"/>
  </si>
  <si>
    <t>该年龄段女性在总人数中所占比例</t>
    <phoneticPr fontId="1"/>
  </si>
  <si>
    <t>该年龄段男性在总人数中所占比例</t>
    <phoneticPr fontId="1"/>
  </si>
  <si>
    <t>该年龄段女性在女性总人数中所占比例</t>
    <phoneticPr fontId="1"/>
  </si>
  <si>
    <t>该年龄段男性在男性总人数中所占比例</t>
    <phoneticPr fontId="1"/>
  </si>
  <si>
    <t>该年龄段人数在总人数中所占比例</t>
    <phoneticPr fontId="1"/>
  </si>
  <si>
    <t>女演员比例（女/总数）</t>
    <phoneticPr fontId="1"/>
  </si>
  <si>
    <t>男女比例（女/男）</t>
    <phoneticPr fontId="1"/>
  </si>
  <si>
    <t>人次数（女）</t>
    <phoneticPr fontId="1"/>
  </si>
  <si>
    <t>人次数（男）</t>
    <phoneticPr fontId="1"/>
  </si>
  <si>
    <t>总人次数</t>
    <phoneticPr fontId="1"/>
  </si>
  <si>
    <t>年龄</t>
    <phoneticPr fontId="1"/>
  </si>
  <si>
    <t>首播年份</t>
    <phoneticPr fontId="1"/>
  </si>
  <si>
    <t>十年为一个阶段：</t>
    <phoneticPr fontId="1"/>
  </si>
  <si>
    <t>电视剧播出时演员年龄及人次数（总）※若同年同个演员有两部以上的剧播出，按照电视剧播出次数重复计算。</t>
    <phoneticPr fontId="1"/>
  </si>
  <si>
    <t>出品年份</t>
    <phoneticPr fontId="1"/>
  </si>
  <si>
    <t>该年龄段女性出演总次数在出演总次数中所占比例</t>
    <phoneticPr fontId="1"/>
  </si>
  <si>
    <t>该年龄段男性出演总次数在出演总次数中所占比例</t>
    <phoneticPr fontId="1"/>
  </si>
  <si>
    <t>该年龄段女性出演总次数在女性出演总次数中所占比例</t>
    <phoneticPr fontId="1"/>
  </si>
  <si>
    <t>该年龄段男性出演总次数在男性出演总次数中所占比例</t>
    <phoneticPr fontId="1"/>
  </si>
  <si>
    <t>该年龄段出演总次数在出演总次数中所占比例</t>
    <phoneticPr fontId="1"/>
  </si>
  <si>
    <t>电视剧出品时演员年龄及人数</t>
    <phoneticPr fontId="1"/>
  </si>
  <si>
    <t>③用sql做去重，得到演员主页地址（主页地址在百度百科中不重复）15867个。</t>
    <phoneticPr fontId="1"/>
  </si>
  <si>
    <t>④用python爬虫爬取上述15867位演员的百度百科主页，查找其性别及出生年，共得到有效对象6123个。</t>
    <phoneticPr fontId="1"/>
  </si>
  <si>
    <t>①用python爬虫爬取上述3466部电视剧的百度百科主页，查找演员表中包含超链接的演员，记录他们的百度百科首页。得到3073部电视剧中的演员63371人次。</t>
    <phoneticPr fontId="1"/>
  </si>
  <si>
    <t>1得到的3466部电视剧的百度百科首页上存在超链接的导演和编剧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</si>
</sst>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DengXian"/>
      <charset val="134"/>
    </font>
    <font>
      <sz val="11"/>
      <color theme="1"/>
      <name val="DengXian"/>
      <charset val="134"/>
    </font>
    <font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indexed="8"/>
      <name val="DengXian"/>
      <charset val="134"/>
    </font>
    <font>
      <sz val="11"/>
      <color rgb="FF000000"/>
      <name val="DengXia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" fontId="7" fillId="0" borderId="0" xfId="1" applyNumberFormat="1" applyFont="1" applyBorder="1">
      <alignment vertical="center"/>
    </xf>
    <xf numFmtId="1" fontId="7" fillId="0" borderId="0" xfId="1" applyNumberFormat="1" applyFont="1" applyBorder="1" applyAlignment="1">
      <alignment horizontal="center" vertical="center"/>
    </xf>
    <xf numFmtId="177" fontId="5" fillId="0" borderId="1" xfId="0" applyNumberFormat="1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1" fontId="7" fillId="0" borderId="1" xfId="1" applyNumberFormat="1" applyFont="1" applyBorder="1">
      <alignment vertical="center"/>
    </xf>
    <xf numFmtId="0" fontId="5" fillId="2" borderId="1" xfId="0" quotePrefix="1" applyFont="1" applyFill="1" applyBorder="1" applyAlignment="1">
      <alignment horizontal="center" vertical="center"/>
    </xf>
    <xf numFmtId="1" fontId="8" fillId="0" borderId="1" xfId="1" applyNumberFormat="1" applyFont="1" applyBorder="1">
      <alignment vertical="center"/>
    </xf>
    <xf numFmtId="56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56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953BD134-2225-4F9D-B60B-7BE38F4AF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9AE1-86D5-407B-8684-C2192508350C}">
  <dimension ref="A1:C55"/>
  <sheetViews>
    <sheetView tabSelected="1" topLeftCell="A25" zoomScaleNormal="100" workbookViewId="0">
      <selection activeCell="A30" sqref="A30:XFD30"/>
    </sheetView>
  </sheetViews>
  <sheetFormatPr defaultColWidth="3.125" defaultRowHeight="14.25" x14ac:dyDescent="0.4"/>
  <cols>
    <col min="1" max="19" width="3.125" style="2"/>
    <col min="20" max="20" width="5.625" style="2" bestFit="1" customWidth="1"/>
    <col min="21" max="16384" width="3.125" style="2"/>
  </cols>
  <sheetData>
    <row r="1" spans="1:3" x14ac:dyDescent="0.4">
      <c r="A1" s="1" t="s">
        <v>0</v>
      </c>
    </row>
    <row r="2" spans="1:3" x14ac:dyDescent="0.4">
      <c r="B2" s="2" t="s">
        <v>1</v>
      </c>
    </row>
    <row r="3" spans="1:3" x14ac:dyDescent="0.4">
      <c r="C3" s="2" t="s">
        <v>2</v>
      </c>
    </row>
    <row r="4" spans="1:3" x14ac:dyDescent="0.4">
      <c r="C4" s="2" t="s">
        <v>3</v>
      </c>
    </row>
    <row r="6" spans="1:3" x14ac:dyDescent="0.4">
      <c r="A6" s="2" t="s">
        <v>4</v>
      </c>
    </row>
    <row r="7" spans="1:3" x14ac:dyDescent="0.4">
      <c r="B7" s="2" t="s">
        <v>5</v>
      </c>
    </row>
    <row r="8" spans="1:3" x14ac:dyDescent="0.4">
      <c r="B8" s="2" t="s">
        <v>6</v>
      </c>
    </row>
    <row r="9" spans="1:3" x14ac:dyDescent="0.4">
      <c r="B9" s="2" t="s">
        <v>7</v>
      </c>
    </row>
    <row r="10" spans="1:3" ht="18.75" x14ac:dyDescent="0.4">
      <c r="B10" s="2" t="s">
        <v>8</v>
      </c>
    </row>
    <row r="12" spans="1:3" x14ac:dyDescent="0.4">
      <c r="A12" s="2" t="s">
        <v>9</v>
      </c>
    </row>
    <row r="14" spans="1:3" x14ac:dyDescent="0.4">
      <c r="A14" s="1" t="s">
        <v>10</v>
      </c>
    </row>
    <row r="15" spans="1:3" x14ac:dyDescent="0.4">
      <c r="B15" s="2" t="s">
        <v>11</v>
      </c>
    </row>
    <row r="16" spans="1:3" x14ac:dyDescent="0.4">
      <c r="C16" s="2" t="s">
        <v>12</v>
      </c>
    </row>
    <row r="18" spans="1:3" x14ac:dyDescent="0.4">
      <c r="A18" s="2" t="s">
        <v>4</v>
      </c>
    </row>
    <row r="19" spans="1:3" x14ac:dyDescent="0.4">
      <c r="B19" s="2" t="s">
        <v>69</v>
      </c>
    </row>
    <row r="20" spans="1:3" x14ac:dyDescent="0.4">
      <c r="C20" s="2" t="s">
        <v>13</v>
      </c>
    </row>
    <row r="21" spans="1:3" x14ac:dyDescent="0.4">
      <c r="B21" s="2" t="s">
        <v>14</v>
      </c>
    </row>
    <row r="22" spans="1:3" x14ac:dyDescent="0.4">
      <c r="B22" s="2" t="s">
        <v>67</v>
      </c>
    </row>
    <row r="23" spans="1:3" x14ac:dyDescent="0.4">
      <c r="B23" s="2" t="s">
        <v>68</v>
      </c>
    </row>
    <row r="25" spans="1:3" x14ac:dyDescent="0.4">
      <c r="A25" s="2" t="s">
        <v>15</v>
      </c>
    </row>
    <row r="26" spans="1:3" x14ac:dyDescent="0.4">
      <c r="B26" s="2" t="s">
        <v>16</v>
      </c>
    </row>
    <row r="29" spans="1:3" x14ac:dyDescent="0.4">
      <c r="A29" s="1" t="s">
        <v>17</v>
      </c>
    </row>
    <row r="30" spans="1:3" x14ac:dyDescent="0.4">
      <c r="B30" s="2" t="s">
        <v>70</v>
      </c>
    </row>
    <row r="31" spans="1:3" x14ac:dyDescent="0.4">
      <c r="C31" s="2" t="s">
        <v>12</v>
      </c>
    </row>
    <row r="33" spans="1:3" x14ac:dyDescent="0.4">
      <c r="A33" s="2" t="s">
        <v>4</v>
      </c>
    </row>
    <row r="34" spans="1:3" x14ac:dyDescent="0.4">
      <c r="B34" s="2" t="s">
        <v>18</v>
      </c>
    </row>
    <row r="35" spans="1:3" x14ac:dyDescent="0.4">
      <c r="B35" s="2" t="s">
        <v>19</v>
      </c>
    </row>
    <row r="36" spans="1:3" x14ac:dyDescent="0.4">
      <c r="B36" s="2" t="s">
        <v>20</v>
      </c>
    </row>
    <row r="38" spans="1:3" x14ac:dyDescent="0.4">
      <c r="A38" s="2" t="s">
        <v>21</v>
      </c>
    </row>
    <row r="39" spans="1:3" x14ac:dyDescent="0.4">
      <c r="B39" s="2" t="s">
        <v>22</v>
      </c>
    </row>
    <row r="41" spans="1:3" x14ac:dyDescent="0.4">
      <c r="A41" s="1" t="s">
        <v>23</v>
      </c>
    </row>
    <row r="42" spans="1:3" x14ac:dyDescent="0.4">
      <c r="A42" s="2" t="s">
        <v>24</v>
      </c>
    </row>
    <row r="43" spans="1:3" x14ac:dyDescent="0.4">
      <c r="B43" s="2" t="s">
        <v>25</v>
      </c>
    </row>
    <row r="44" spans="1:3" x14ac:dyDescent="0.4">
      <c r="C44" s="2" t="s">
        <v>26</v>
      </c>
    </row>
    <row r="46" spans="1:3" x14ac:dyDescent="0.4">
      <c r="A46" s="2" t="s">
        <v>4</v>
      </c>
    </row>
    <row r="47" spans="1:3" x14ac:dyDescent="0.4">
      <c r="B47" s="2" t="s">
        <v>27</v>
      </c>
    </row>
    <row r="49" spans="1:3" x14ac:dyDescent="0.4">
      <c r="A49" s="1" t="s">
        <v>28</v>
      </c>
    </row>
    <row r="50" spans="1:3" x14ac:dyDescent="0.4">
      <c r="A50" s="2" t="s">
        <v>24</v>
      </c>
    </row>
    <row r="51" spans="1:3" x14ac:dyDescent="0.4">
      <c r="B51" s="2" t="s">
        <v>29</v>
      </c>
    </row>
    <row r="52" spans="1:3" x14ac:dyDescent="0.4">
      <c r="C52" s="2" t="s">
        <v>30</v>
      </c>
    </row>
    <row r="54" spans="1:3" x14ac:dyDescent="0.4">
      <c r="A54" s="2" t="s">
        <v>4</v>
      </c>
    </row>
    <row r="55" spans="1:3" x14ac:dyDescent="0.4">
      <c r="B55" s="2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FFE-8EC0-48B7-B8AE-6760249E2A16}">
  <dimension ref="A1:M55"/>
  <sheetViews>
    <sheetView workbookViewId="0">
      <selection sqref="A1:XFD1048576"/>
    </sheetView>
  </sheetViews>
  <sheetFormatPr defaultRowHeight="18.600000000000001" customHeight="1" x14ac:dyDescent="0.4"/>
  <cols>
    <col min="1" max="1" width="9" style="3"/>
    <col min="2" max="2" width="10.5" style="3" bestFit="1" customWidth="1"/>
    <col min="3" max="3" width="9.125" style="3" bestFit="1" customWidth="1"/>
    <col min="4" max="4" width="9.375" style="3" bestFit="1" customWidth="1"/>
    <col min="5" max="6" width="9.125" style="3" bestFit="1" customWidth="1"/>
    <col min="7" max="13" width="9.375" style="3" bestFit="1" customWidth="1"/>
    <col min="14" max="16384" width="9" style="3"/>
  </cols>
  <sheetData>
    <row r="1" spans="1:13" ht="18.600000000000001" customHeight="1" x14ac:dyDescent="0.4">
      <c r="A1" s="3" t="s">
        <v>59</v>
      </c>
      <c r="E1" s="6"/>
      <c r="F1" s="6"/>
      <c r="G1" s="4"/>
      <c r="H1" s="4"/>
    </row>
    <row r="3" spans="1:13" ht="69.95" customHeight="1" x14ac:dyDescent="0.4">
      <c r="B3" s="15" t="s">
        <v>56</v>
      </c>
      <c r="C3" s="15" t="s">
        <v>55</v>
      </c>
      <c r="D3" s="15" t="s">
        <v>54</v>
      </c>
      <c r="E3" s="15" t="s">
        <v>53</v>
      </c>
      <c r="F3" s="15" t="s">
        <v>52</v>
      </c>
      <c r="G3" s="15" t="s">
        <v>51</v>
      </c>
      <c r="H3" s="15" t="s">
        <v>50</v>
      </c>
      <c r="I3" s="15" t="s">
        <v>49</v>
      </c>
      <c r="J3" s="15" t="s">
        <v>48</v>
      </c>
      <c r="K3" s="15" t="s">
        <v>47</v>
      </c>
      <c r="L3" s="15" t="s">
        <v>46</v>
      </c>
    </row>
    <row r="4" spans="1:13" ht="18.600000000000001" customHeight="1" x14ac:dyDescent="0.4">
      <c r="B4" s="13" t="s">
        <v>40</v>
      </c>
      <c r="C4" s="16">
        <f t="shared" ref="C4:C11" si="0">D4+E4</f>
        <v>291</v>
      </c>
      <c r="D4" s="9">
        <v>144</v>
      </c>
      <c r="E4" s="9">
        <v>147</v>
      </c>
      <c r="F4" s="8">
        <f t="shared" ref="F4:F11" si="1">E4/D4</f>
        <v>1.0208333333333333</v>
      </c>
      <c r="G4" s="8">
        <f t="shared" ref="G4:G11" si="2">E4/C4</f>
        <v>0.50515463917525771</v>
      </c>
      <c r="H4" s="7">
        <f t="shared" ref="H4:J11" si="3">C4/SUM(C$4:C$11)</f>
        <v>9.3003931093994692E-3</v>
      </c>
      <c r="I4" s="7">
        <f t="shared" si="3"/>
        <v>7.7879935100054086E-3</v>
      </c>
      <c r="J4" s="7">
        <f t="shared" si="3"/>
        <v>1.1485272286897413E-2</v>
      </c>
      <c r="K4" s="7">
        <f t="shared" ref="K4:L11" si="4">D4/SUM($C$4:$C$11)</f>
        <v>4.6022563840327274E-3</v>
      </c>
      <c r="L4" s="7">
        <f t="shared" si="4"/>
        <v>4.6981367253667427E-3</v>
      </c>
    </row>
    <row r="5" spans="1:13" ht="18.600000000000001" customHeight="1" x14ac:dyDescent="0.4">
      <c r="B5" s="12" t="s">
        <v>39</v>
      </c>
      <c r="C5" s="16">
        <f t="shared" si="0"/>
        <v>1350</v>
      </c>
      <c r="D5" s="9">
        <v>702</v>
      </c>
      <c r="E5" s="9">
        <v>648</v>
      </c>
      <c r="F5" s="8">
        <f t="shared" si="1"/>
        <v>0.92307692307692313</v>
      </c>
      <c r="G5" s="8">
        <f t="shared" si="2"/>
        <v>0.48</v>
      </c>
      <c r="H5" s="7">
        <f t="shared" si="3"/>
        <v>4.3146153600306818E-2</v>
      </c>
      <c r="I5" s="7">
        <f t="shared" si="3"/>
        <v>3.7966468361276366E-2</v>
      </c>
      <c r="J5" s="7">
        <f t="shared" si="3"/>
        <v>5.0628955387139622E-2</v>
      </c>
      <c r="K5" s="7">
        <f t="shared" si="4"/>
        <v>2.2435999872159544E-2</v>
      </c>
      <c r="L5" s="7">
        <f t="shared" si="4"/>
        <v>2.0710153728147274E-2</v>
      </c>
    </row>
    <row r="6" spans="1:13" ht="18.600000000000001" customHeight="1" x14ac:dyDescent="0.4">
      <c r="B6" s="10" t="s">
        <v>38</v>
      </c>
      <c r="C6" s="16">
        <f t="shared" si="0"/>
        <v>10695</v>
      </c>
      <c r="D6" s="9">
        <v>4650</v>
      </c>
      <c r="E6" s="9">
        <v>6045</v>
      </c>
      <c r="F6" s="8">
        <f t="shared" si="1"/>
        <v>1.3</v>
      </c>
      <c r="G6" s="8">
        <f t="shared" si="2"/>
        <v>0.56521739130434778</v>
      </c>
      <c r="H6" s="7">
        <f t="shared" si="3"/>
        <v>0.341813416855764</v>
      </c>
      <c r="I6" s="7">
        <f t="shared" si="3"/>
        <v>0.25148729042725798</v>
      </c>
      <c r="J6" s="7">
        <f t="shared" si="3"/>
        <v>0.47230252363465897</v>
      </c>
      <c r="K6" s="7">
        <f t="shared" si="4"/>
        <v>0.14861452906772349</v>
      </c>
      <c r="L6" s="7">
        <f t="shared" si="4"/>
        <v>0.19319888778804054</v>
      </c>
    </row>
    <row r="7" spans="1:13" ht="18.600000000000001" customHeight="1" x14ac:dyDescent="0.4">
      <c r="B7" s="10" t="s">
        <v>37</v>
      </c>
      <c r="C7" s="16">
        <f t="shared" si="0"/>
        <v>9559</v>
      </c>
      <c r="D7" s="9">
        <v>6048</v>
      </c>
      <c r="E7" s="9">
        <v>3511</v>
      </c>
      <c r="F7" s="8">
        <f t="shared" si="1"/>
        <v>0.58052248677248675</v>
      </c>
      <c r="G7" s="8">
        <f t="shared" si="2"/>
        <v>0.36729783450151687</v>
      </c>
      <c r="H7" s="7">
        <f t="shared" si="3"/>
        <v>0.30550672760395026</v>
      </c>
      <c r="I7" s="7">
        <f t="shared" si="3"/>
        <v>0.32709572742022713</v>
      </c>
      <c r="J7" s="7">
        <f t="shared" si="3"/>
        <v>0.27431830611766544</v>
      </c>
      <c r="K7" s="7">
        <f t="shared" si="4"/>
        <v>0.19329476812937454</v>
      </c>
      <c r="L7" s="7">
        <f t="shared" si="4"/>
        <v>0.11221195947457573</v>
      </c>
    </row>
    <row r="8" spans="1:13" ht="18.600000000000001" customHeight="1" x14ac:dyDescent="0.4">
      <c r="B8" s="10" t="s">
        <v>36</v>
      </c>
      <c r="C8" s="16">
        <f t="shared" si="0"/>
        <v>4870</v>
      </c>
      <c r="D8" s="9">
        <v>3533</v>
      </c>
      <c r="E8" s="9">
        <v>1337</v>
      </c>
      <c r="F8" s="8">
        <f t="shared" si="1"/>
        <v>0.378431927540334</v>
      </c>
      <c r="G8" s="8">
        <f t="shared" si="2"/>
        <v>0.27453798767967147</v>
      </c>
      <c r="H8" s="7">
        <f t="shared" si="3"/>
        <v>0.15564575409888459</v>
      </c>
      <c r="I8" s="7">
        <f t="shared" si="3"/>
        <v>0.19107625743645212</v>
      </c>
      <c r="J8" s="7">
        <f t="shared" si="3"/>
        <v>0.10446128603797172</v>
      </c>
      <c r="K8" s="7">
        <f t="shared" si="4"/>
        <v>0.11291508197769184</v>
      </c>
      <c r="L8" s="7">
        <f t="shared" si="4"/>
        <v>4.2730672121192755E-2</v>
      </c>
    </row>
    <row r="9" spans="1:13" ht="18.600000000000001" customHeight="1" x14ac:dyDescent="0.4">
      <c r="B9" s="10" t="s">
        <v>35</v>
      </c>
      <c r="C9" s="16">
        <f t="shared" si="0"/>
        <v>3101</v>
      </c>
      <c r="D9" s="9">
        <v>2303</v>
      </c>
      <c r="E9" s="9">
        <v>798</v>
      </c>
      <c r="F9" s="8">
        <f t="shared" si="1"/>
        <v>0.34650455927051671</v>
      </c>
      <c r="G9" s="8">
        <f t="shared" si="2"/>
        <v>0.25733634311512416</v>
      </c>
      <c r="H9" s="7">
        <f t="shared" si="3"/>
        <v>9.9108312825593653E-2</v>
      </c>
      <c r="I9" s="7">
        <f t="shared" si="3"/>
        <v>0.1245538128718226</v>
      </c>
      <c r="J9" s="7">
        <f t="shared" si="3"/>
        <v>6.2348620986014534E-2</v>
      </c>
      <c r="K9" s="7">
        <f t="shared" si="4"/>
        <v>7.3604142030745626E-2</v>
      </c>
      <c r="L9" s="7">
        <f t="shared" si="4"/>
        <v>2.5504170794848031E-2</v>
      </c>
    </row>
    <row r="10" spans="1:13" ht="18.600000000000001" customHeight="1" x14ac:dyDescent="0.4">
      <c r="B10" s="10" t="s">
        <v>34</v>
      </c>
      <c r="C10" s="16">
        <f t="shared" si="0"/>
        <v>1125</v>
      </c>
      <c r="D10" s="9">
        <v>881</v>
      </c>
      <c r="E10" s="9">
        <v>244</v>
      </c>
      <c r="F10" s="8">
        <f t="shared" si="1"/>
        <v>0.27695800227014755</v>
      </c>
      <c r="G10" s="8">
        <f t="shared" si="2"/>
        <v>0.21688888888888888</v>
      </c>
      <c r="H10" s="7">
        <f t="shared" si="3"/>
        <v>3.595512800025568E-2</v>
      </c>
      <c r="I10" s="7">
        <f t="shared" si="3"/>
        <v>4.7647376960519197E-2</v>
      </c>
      <c r="J10" s="7">
        <f t="shared" si="3"/>
        <v>1.9063989374169858E-2</v>
      </c>
      <c r="K10" s="7">
        <f t="shared" si="4"/>
        <v>2.8156860238422447E-2</v>
      </c>
      <c r="L10" s="7">
        <f t="shared" si="4"/>
        <v>7.7982677618332321E-3</v>
      </c>
    </row>
    <row r="11" spans="1:13" ht="18.600000000000001" customHeight="1" x14ac:dyDescent="0.4">
      <c r="B11" s="10" t="s">
        <v>32</v>
      </c>
      <c r="C11" s="16">
        <f t="shared" si="0"/>
        <v>298</v>
      </c>
      <c r="D11" s="9">
        <v>229</v>
      </c>
      <c r="E11" s="9">
        <v>69</v>
      </c>
      <c r="F11" s="8">
        <f t="shared" si="1"/>
        <v>0.30131004366812225</v>
      </c>
      <c r="G11" s="8">
        <f t="shared" si="2"/>
        <v>0.23154362416107382</v>
      </c>
      <c r="H11" s="7">
        <f t="shared" si="3"/>
        <v>9.5241139058455052E-3</v>
      </c>
      <c r="I11" s="7">
        <f t="shared" si="3"/>
        <v>1.2385073012439156E-2</v>
      </c>
      <c r="J11" s="7">
        <f t="shared" si="3"/>
        <v>5.3910461754824593E-3</v>
      </c>
      <c r="K11" s="7">
        <f t="shared" si="4"/>
        <v>7.3188660551631564E-3</v>
      </c>
      <c r="L11" s="7">
        <f t="shared" si="4"/>
        <v>2.2052478506823484E-3</v>
      </c>
    </row>
    <row r="12" spans="1:13" ht="18.600000000000001" customHeight="1" x14ac:dyDescent="0.4">
      <c r="B12" s="5"/>
      <c r="C12" s="6"/>
      <c r="D12" s="5"/>
      <c r="E12" s="5"/>
      <c r="F12" s="4"/>
      <c r="G12" s="4"/>
    </row>
    <row r="13" spans="1:13" ht="18.600000000000001" customHeight="1" x14ac:dyDescent="0.4">
      <c r="A13" s="3" t="s">
        <v>58</v>
      </c>
      <c r="B13" s="5"/>
      <c r="C13" s="6"/>
      <c r="D13" s="5"/>
      <c r="E13" s="5"/>
      <c r="F13" s="4"/>
      <c r="G13" s="4"/>
    </row>
    <row r="14" spans="1:13" ht="69.95" customHeight="1" x14ac:dyDescent="0.4">
      <c r="B14" s="15" t="s">
        <v>57</v>
      </c>
      <c r="C14" s="15" t="s">
        <v>56</v>
      </c>
      <c r="D14" s="15" t="s">
        <v>55</v>
      </c>
      <c r="E14" s="15" t="s">
        <v>54</v>
      </c>
      <c r="F14" s="15" t="s">
        <v>53</v>
      </c>
      <c r="G14" s="15" t="s">
        <v>52</v>
      </c>
      <c r="H14" s="15" t="s">
        <v>51</v>
      </c>
      <c r="I14" s="15" t="s">
        <v>50</v>
      </c>
      <c r="J14" s="15" t="s">
        <v>49</v>
      </c>
      <c r="K14" s="15" t="s">
        <v>48</v>
      </c>
      <c r="L14" s="15" t="s">
        <v>47</v>
      </c>
      <c r="M14" s="15" t="s">
        <v>46</v>
      </c>
    </row>
    <row r="15" spans="1:13" ht="18.600000000000001" customHeight="1" x14ac:dyDescent="0.4">
      <c r="B15" s="11" t="s">
        <v>45</v>
      </c>
      <c r="C15" s="13" t="s">
        <v>40</v>
      </c>
      <c r="D15" s="9" t="e">
        <f t="shared" ref="D15:D54" si="5">E15+F15</f>
        <v>#VALUE!</v>
      </c>
      <c r="E15" s="14" t="s">
        <v>44</v>
      </c>
      <c r="F15" s="9">
        <v>2</v>
      </c>
      <c r="G15" s="8" t="e">
        <f t="shared" ref="G15:G54" si="6">F15/E15</f>
        <v>#VALUE!</v>
      </c>
      <c r="H15" s="8" t="e">
        <f t="shared" ref="H15:H54" si="7">F15/D15</f>
        <v>#VALUE!</v>
      </c>
      <c r="I15" s="7" t="e">
        <f t="shared" ref="I15:M22" si="8">D15/(D$15+D$16+D$17+D$18+D$19+D$20+D$21+D$22)</f>
        <v>#VALUE!</v>
      </c>
      <c r="J15" s="7" t="e">
        <f t="shared" si="8"/>
        <v>#VALUE!</v>
      </c>
      <c r="K15" s="7" t="e">
        <f t="shared" si="8"/>
        <v>#VALUE!</v>
      </c>
      <c r="L15" s="7" t="e">
        <f t="shared" si="8"/>
        <v>#VALUE!</v>
      </c>
      <c r="M15" s="7" t="e">
        <f t="shared" si="8"/>
        <v>#VALUE!</v>
      </c>
    </row>
    <row r="16" spans="1:13" ht="18.600000000000001" customHeight="1" x14ac:dyDescent="0.4">
      <c r="B16" s="11" t="s">
        <v>45</v>
      </c>
      <c r="C16" s="12" t="s">
        <v>39</v>
      </c>
      <c r="D16" s="9" t="e">
        <f t="shared" si="5"/>
        <v>#VALUE!</v>
      </c>
      <c r="E16" s="14" t="s">
        <v>44</v>
      </c>
      <c r="F16" s="9">
        <v>1</v>
      </c>
      <c r="G16" s="8" t="e">
        <f t="shared" si="6"/>
        <v>#VALUE!</v>
      </c>
      <c r="H16" s="8" t="e">
        <f t="shared" si="7"/>
        <v>#VALUE!</v>
      </c>
      <c r="I16" s="7" t="e">
        <f t="shared" si="8"/>
        <v>#VALUE!</v>
      </c>
      <c r="J16" s="7" t="e">
        <f t="shared" si="8"/>
        <v>#VALUE!</v>
      </c>
      <c r="K16" s="7" t="e">
        <f t="shared" si="8"/>
        <v>#VALUE!</v>
      </c>
      <c r="L16" s="7" t="e">
        <f t="shared" si="8"/>
        <v>#VALUE!</v>
      </c>
      <c r="M16" s="7" t="e">
        <f t="shared" si="8"/>
        <v>#VALUE!</v>
      </c>
    </row>
    <row r="17" spans="2:13" ht="18.600000000000001" customHeight="1" x14ac:dyDescent="0.4">
      <c r="B17" s="11" t="s">
        <v>45</v>
      </c>
      <c r="C17" s="10" t="s">
        <v>38</v>
      </c>
      <c r="D17" s="9">
        <f t="shared" si="5"/>
        <v>40</v>
      </c>
      <c r="E17" s="9">
        <v>21</v>
      </c>
      <c r="F17" s="9">
        <v>19</v>
      </c>
      <c r="G17" s="8">
        <f t="shared" si="6"/>
        <v>0.90476190476190477</v>
      </c>
      <c r="H17" s="8">
        <f t="shared" si="7"/>
        <v>0.47499999999999998</v>
      </c>
      <c r="I17" s="7" t="e">
        <f t="shared" si="8"/>
        <v>#VALUE!</v>
      </c>
      <c r="J17" s="7" t="e">
        <f t="shared" si="8"/>
        <v>#VALUE!</v>
      </c>
      <c r="K17" s="7" t="e">
        <f t="shared" si="8"/>
        <v>#VALUE!</v>
      </c>
      <c r="L17" s="7" t="e">
        <f t="shared" si="8"/>
        <v>#VALUE!</v>
      </c>
      <c r="M17" s="7" t="e">
        <f t="shared" si="8"/>
        <v>#VALUE!</v>
      </c>
    </row>
    <row r="18" spans="2:13" ht="18.600000000000001" customHeight="1" x14ac:dyDescent="0.4">
      <c r="B18" s="11" t="s">
        <v>45</v>
      </c>
      <c r="C18" s="10" t="s">
        <v>37</v>
      </c>
      <c r="D18" s="9">
        <f t="shared" si="5"/>
        <v>18</v>
      </c>
      <c r="E18" s="9">
        <v>15</v>
      </c>
      <c r="F18" s="9">
        <v>3</v>
      </c>
      <c r="G18" s="8">
        <f t="shared" si="6"/>
        <v>0.2</v>
      </c>
      <c r="H18" s="8">
        <f t="shared" si="7"/>
        <v>0.16666666666666666</v>
      </c>
      <c r="I18" s="7" t="e">
        <f t="shared" si="8"/>
        <v>#VALUE!</v>
      </c>
      <c r="J18" s="7" t="e">
        <f t="shared" si="8"/>
        <v>#VALUE!</v>
      </c>
      <c r="K18" s="7" t="e">
        <f t="shared" si="8"/>
        <v>#VALUE!</v>
      </c>
      <c r="L18" s="7" t="e">
        <f t="shared" si="8"/>
        <v>#VALUE!</v>
      </c>
      <c r="M18" s="7" t="e">
        <f t="shared" si="8"/>
        <v>#VALUE!</v>
      </c>
    </row>
    <row r="19" spans="2:13" ht="18.600000000000001" customHeight="1" x14ac:dyDescent="0.4">
      <c r="B19" s="11" t="s">
        <v>45</v>
      </c>
      <c r="C19" s="10" t="s">
        <v>36</v>
      </c>
      <c r="D19" s="9">
        <f t="shared" si="5"/>
        <v>20</v>
      </c>
      <c r="E19" s="9">
        <v>18</v>
      </c>
      <c r="F19" s="9">
        <v>2</v>
      </c>
      <c r="G19" s="8">
        <f t="shared" si="6"/>
        <v>0.1111111111111111</v>
      </c>
      <c r="H19" s="8">
        <f t="shared" si="7"/>
        <v>0.1</v>
      </c>
      <c r="I19" s="7" t="e">
        <f t="shared" si="8"/>
        <v>#VALUE!</v>
      </c>
      <c r="J19" s="7" t="e">
        <f t="shared" si="8"/>
        <v>#VALUE!</v>
      </c>
      <c r="K19" s="7" t="e">
        <f t="shared" si="8"/>
        <v>#VALUE!</v>
      </c>
      <c r="L19" s="7" t="e">
        <f t="shared" si="8"/>
        <v>#VALUE!</v>
      </c>
      <c r="M19" s="7" t="e">
        <f t="shared" si="8"/>
        <v>#VALUE!</v>
      </c>
    </row>
    <row r="20" spans="2:13" ht="18.600000000000001" customHeight="1" x14ac:dyDescent="0.4">
      <c r="B20" s="11" t="s">
        <v>45</v>
      </c>
      <c r="C20" s="10" t="s">
        <v>35</v>
      </c>
      <c r="D20" s="9">
        <f t="shared" si="5"/>
        <v>19</v>
      </c>
      <c r="E20" s="9">
        <v>17</v>
      </c>
      <c r="F20" s="9">
        <v>2</v>
      </c>
      <c r="G20" s="8">
        <f t="shared" si="6"/>
        <v>0.11764705882352941</v>
      </c>
      <c r="H20" s="8">
        <f t="shared" si="7"/>
        <v>0.10526315789473684</v>
      </c>
      <c r="I20" s="7" t="e">
        <f t="shared" si="8"/>
        <v>#VALUE!</v>
      </c>
      <c r="J20" s="7" t="e">
        <f t="shared" si="8"/>
        <v>#VALUE!</v>
      </c>
      <c r="K20" s="7" t="e">
        <f t="shared" si="8"/>
        <v>#VALUE!</v>
      </c>
      <c r="L20" s="7" t="e">
        <f t="shared" si="8"/>
        <v>#VALUE!</v>
      </c>
      <c r="M20" s="7" t="e">
        <f t="shared" si="8"/>
        <v>#VALUE!</v>
      </c>
    </row>
    <row r="21" spans="2:13" ht="18.600000000000001" customHeight="1" x14ac:dyDescent="0.4">
      <c r="B21" s="11" t="s">
        <v>45</v>
      </c>
      <c r="C21" s="10" t="s">
        <v>34</v>
      </c>
      <c r="D21" s="9" t="e">
        <f t="shared" si="5"/>
        <v>#VALUE!</v>
      </c>
      <c r="E21" s="9">
        <v>4</v>
      </c>
      <c r="F21" s="14" t="s">
        <v>44</v>
      </c>
      <c r="G21" s="8" t="e">
        <f t="shared" si="6"/>
        <v>#VALUE!</v>
      </c>
      <c r="H21" s="8" t="e">
        <f t="shared" si="7"/>
        <v>#VALUE!</v>
      </c>
      <c r="I21" s="7" t="e">
        <f t="shared" si="8"/>
        <v>#VALUE!</v>
      </c>
      <c r="J21" s="7" t="e">
        <f t="shared" si="8"/>
        <v>#VALUE!</v>
      </c>
      <c r="K21" s="7" t="e">
        <f t="shared" si="8"/>
        <v>#VALUE!</v>
      </c>
      <c r="L21" s="7" t="e">
        <f t="shared" si="8"/>
        <v>#VALUE!</v>
      </c>
      <c r="M21" s="7" t="e">
        <f t="shared" si="8"/>
        <v>#VALUE!</v>
      </c>
    </row>
    <row r="22" spans="2:13" ht="18.600000000000001" customHeight="1" x14ac:dyDescent="0.4">
      <c r="B22" s="11" t="s">
        <v>45</v>
      </c>
      <c r="C22" s="10" t="s">
        <v>32</v>
      </c>
      <c r="D22" s="9" t="e">
        <f t="shared" si="5"/>
        <v>#VALUE!</v>
      </c>
      <c r="E22" s="14" t="s">
        <v>44</v>
      </c>
      <c r="F22" s="14" t="s">
        <v>44</v>
      </c>
      <c r="G22" s="8" t="e">
        <f t="shared" si="6"/>
        <v>#VALUE!</v>
      </c>
      <c r="H22" s="8" t="e">
        <f t="shared" si="7"/>
        <v>#VALUE!</v>
      </c>
      <c r="I22" s="7" t="e">
        <f t="shared" si="8"/>
        <v>#VALUE!</v>
      </c>
      <c r="J22" s="7" t="e">
        <f t="shared" si="8"/>
        <v>#VALUE!</v>
      </c>
      <c r="K22" s="7" t="e">
        <f t="shared" si="8"/>
        <v>#VALUE!</v>
      </c>
      <c r="L22" s="7" t="e">
        <f t="shared" si="8"/>
        <v>#VALUE!</v>
      </c>
      <c r="M22" s="7" t="e">
        <f t="shared" si="8"/>
        <v>#VALUE!</v>
      </c>
    </row>
    <row r="23" spans="2:13" ht="18.600000000000001" customHeight="1" x14ac:dyDescent="0.4">
      <c r="B23" s="11" t="s">
        <v>43</v>
      </c>
      <c r="C23" s="13" t="s">
        <v>40</v>
      </c>
      <c r="D23" s="9">
        <f t="shared" si="5"/>
        <v>6</v>
      </c>
      <c r="E23" s="9">
        <v>3</v>
      </c>
      <c r="F23" s="9">
        <v>3</v>
      </c>
      <c r="G23" s="8">
        <f t="shared" si="6"/>
        <v>1</v>
      </c>
      <c r="H23" s="8">
        <f t="shared" si="7"/>
        <v>0.5</v>
      </c>
      <c r="I23" s="7">
        <f t="shared" ref="I23:K30" si="9">D23/SUM(D$23:D$30)</f>
        <v>1.3761467889908258E-2</v>
      </c>
      <c r="J23" s="7">
        <f t="shared" si="9"/>
        <v>1.0344827586206896E-2</v>
      </c>
      <c r="K23" s="7">
        <f t="shared" si="9"/>
        <v>2.0547945205479451E-2</v>
      </c>
      <c r="L23" s="7">
        <f t="shared" ref="L23:M30" si="10">E23/SUM($D$23:$D$30)</f>
        <v>6.8807339449541288E-3</v>
      </c>
      <c r="M23" s="7">
        <f t="shared" si="10"/>
        <v>6.8807339449541288E-3</v>
      </c>
    </row>
    <row r="24" spans="2:13" ht="18.600000000000001" customHeight="1" x14ac:dyDescent="0.4">
      <c r="B24" s="11" t="s">
        <v>43</v>
      </c>
      <c r="C24" s="12" t="s">
        <v>39</v>
      </c>
      <c r="D24" s="9">
        <f t="shared" si="5"/>
        <v>28</v>
      </c>
      <c r="E24" s="9">
        <v>10</v>
      </c>
      <c r="F24" s="9">
        <v>18</v>
      </c>
      <c r="G24" s="8">
        <f t="shared" si="6"/>
        <v>1.8</v>
      </c>
      <c r="H24" s="8">
        <f t="shared" si="7"/>
        <v>0.6428571428571429</v>
      </c>
      <c r="I24" s="7">
        <f t="shared" si="9"/>
        <v>6.4220183486238536E-2</v>
      </c>
      <c r="J24" s="7">
        <f t="shared" si="9"/>
        <v>3.4482758620689655E-2</v>
      </c>
      <c r="K24" s="7">
        <f t="shared" si="9"/>
        <v>0.12328767123287671</v>
      </c>
      <c r="L24" s="7">
        <f t="shared" si="10"/>
        <v>2.2935779816513763E-2</v>
      </c>
      <c r="M24" s="7">
        <f t="shared" si="10"/>
        <v>4.1284403669724773E-2</v>
      </c>
    </row>
    <row r="25" spans="2:13" ht="18.600000000000001" customHeight="1" x14ac:dyDescent="0.4">
      <c r="B25" s="11" t="s">
        <v>43</v>
      </c>
      <c r="C25" s="10" t="s">
        <v>38</v>
      </c>
      <c r="D25" s="9">
        <f t="shared" si="5"/>
        <v>116</v>
      </c>
      <c r="E25" s="9">
        <v>56</v>
      </c>
      <c r="F25" s="9">
        <v>60</v>
      </c>
      <c r="G25" s="8">
        <f t="shared" si="6"/>
        <v>1.0714285714285714</v>
      </c>
      <c r="H25" s="8">
        <f t="shared" si="7"/>
        <v>0.51724137931034486</v>
      </c>
      <c r="I25" s="7">
        <f t="shared" si="9"/>
        <v>0.26605504587155965</v>
      </c>
      <c r="J25" s="7">
        <f t="shared" si="9"/>
        <v>0.19310344827586207</v>
      </c>
      <c r="K25" s="7">
        <f t="shared" si="9"/>
        <v>0.41095890410958902</v>
      </c>
      <c r="L25" s="7">
        <f t="shared" si="10"/>
        <v>0.12844036697247707</v>
      </c>
      <c r="M25" s="7">
        <f t="shared" si="10"/>
        <v>0.13761467889908258</v>
      </c>
    </row>
    <row r="26" spans="2:13" ht="18.600000000000001" customHeight="1" x14ac:dyDescent="0.4">
      <c r="B26" s="11" t="s">
        <v>43</v>
      </c>
      <c r="C26" s="10" t="s">
        <v>37</v>
      </c>
      <c r="D26" s="9">
        <f t="shared" si="5"/>
        <v>129</v>
      </c>
      <c r="E26" s="9">
        <v>99</v>
      </c>
      <c r="F26" s="9">
        <v>30</v>
      </c>
      <c r="G26" s="8">
        <f t="shared" si="6"/>
        <v>0.30303030303030304</v>
      </c>
      <c r="H26" s="8">
        <f t="shared" si="7"/>
        <v>0.23255813953488372</v>
      </c>
      <c r="I26" s="7">
        <f t="shared" si="9"/>
        <v>0.29587155963302753</v>
      </c>
      <c r="J26" s="7">
        <f t="shared" si="9"/>
        <v>0.3413793103448276</v>
      </c>
      <c r="K26" s="7">
        <f t="shared" si="9"/>
        <v>0.20547945205479451</v>
      </c>
      <c r="L26" s="7">
        <f t="shared" si="10"/>
        <v>0.22706422018348624</v>
      </c>
      <c r="M26" s="7">
        <f t="shared" si="10"/>
        <v>6.8807339449541288E-2</v>
      </c>
    </row>
    <row r="27" spans="2:13" ht="18.600000000000001" customHeight="1" x14ac:dyDescent="0.4">
      <c r="B27" s="11" t="s">
        <v>43</v>
      </c>
      <c r="C27" s="10" t="s">
        <v>36</v>
      </c>
      <c r="D27" s="9">
        <f t="shared" si="5"/>
        <v>88</v>
      </c>
      <c r="E27" s="9">
        <v>75</v>
      </c>
      <c r="F27" s="9">
        <v>13</v>
      </c>
      <c r="G27" s="8">
        <f t="shared" si="6"/>
        <v>0.17333333333333334</v>
      </c>
      <c r="H27" s="8">
        <f t="shared" si="7"/>
        <v>0.14772727272727273</v>
      </c>
      <c r="I27" s="7">
        <f t="shared" si="9"/>
        <v>0.20183486238532111</v>
      </c>
      <c r="J27" s="7">
        <f t="shared" si="9"/>
        <v>0.25862068965517243</v>
      </c>
      <c r="K27" s="7">
        <f t="shared" si="9"/>
        <v>8.9041095890410954E-2</v>
      </c>
      <c r="L27" s="7">
        <f t="shared" si="10"/>
        <v>0.17201834862385321</v>
      </c>
      <c r="M27" s="7">
        <f t="shared" si="10"/>
        <v>2.9816513761467892E-2</v>
      </c>
    </row>
    <row r="28" spans="2:13" ht="18.600000000000001" customHeight="1" x14ac:dyDescent="0.4">
      <c r="B28" s="11" t="s">
        <v>43</v>
      </c>
      <c r="C28" s="10" t="s">
        <v>35</v>
      </c>
      <c r="D28" s="9">
        <f t="shared" si="5"/>
        <v>28</v>
      </c>
      <c r="E28" s="9">
        <v>22</v>
      </c>
      <c r="F28" s="9">
        <v>6</v>
      </c>
      <c r="G28" s="8">
        <f t="shared" si="6"/>
        <v>0.27272727272727271</v>
      </c>
      <c r="H28" s="8">
        <f t="shared" si="7"/>
        <v>0.21428571428571427</v>
      </c>
      <c r="I28" s="7">
        <f t="shared" si="9"/>
        <v>6.4220183486238536E-2</v>
      </c>
      <c r="J28" s="7">
        <f t="shared" si="9"/>
        <v>7.586206896551724E-2</v>
      </c>
      <c r="K28" s="7">
        <f t="shared" si="9"/>
        <v>4.1095890410958902E-2</v>
      </c>
      <c r="L28" s="7">
        <f t="shared" si="10"/>
        <v>5.0458715596330278E-2</v>
      </c>
      <c r="M28" s="7">
        <f t="shared" si="10"/>
        <v>1.3761467889908258E-2</v>
      </c>
    </row>
    <row r="29" spans="2:13" ht="18.600000000000001" customHeight="1" x14ac:dyDescent="0.4">
      <c r="B29" s="11" t="s">
        <v>43</v>
      </c>
      <c r="C29" s="10" t="s">
        <v>34</v>
      </c>
      <c r="D29" s="9">
        <f t="shared" si="5"/>
        <v>28</v>
      </c>
      <c r="E29" s="9">
        <v>17</v>
      </c>
      <c r="F29" s="9">
        <v>11</v>
      </c>
      <c r="G29" s="8">
        <f t="shared" si="6"/>
        <v>0.6470588235294118</v>
      </c>
      <c r="H29" s="8">
        <f t="shared" si="7"/>
        <v>0.39285714285714285</v>
      </c>
      <c r="I29" s="7">
        <f t="shared" si="9"/>
        <v>6.4220183486238536E-2</v>
      </c>
      <c r="J29" s="7">
        <f t="shared" si="9"/>
        <v>5.8620689655172413E-2</v>
      </c>
      <c r="K29" s="7">
        <f t="shared" si="9"/>
        <v>7.5342465753424653E-2</v>
      </c>
      <c r="L29" s="7">
        <f t="shared" si="10"/>
        <v>3.8990825688073397E-2</v>
      </c>
      <c r="M29" s="7">
        <f t="shared" si="10"/>
        <v>2.5229357798165139E-2</v>
      </c>
    </row>
    <row r="30" spans="2:13" ht="18.600000000000001" customHeight="1" x14ac:dyDescent="0.4">
      <c r="B30" s="11" t="s">
        <v>43</v>
      </c>
      <c r="C30" s="10" t="s">
        <v>32</v>
      </c>
      <c r="D30" s="9">
        <f t="shared" si="5"/>
        <v>13</v>
      </c>
      <c r="E30" s="9">
        <v>8</v>
      </c>
      <c r="F30" s="9">
        <v>5</v>
      </c>
      <c r="G30" s="8">
        <f t="shared" si="6"/>
        <v>0.625</v>
      </c>
      <c r="H30" s="8">
        <f t="shared" si="7"/>
        <v>0.38461538461538464</v>
      </c>
      <c r="I30" s="7">
        <f t="shared" si="9"/>
        <v>2.9816513761467892E-2</v>
      </c>
      <c r="J30" s="7">
        <f t="shared" si="9"/>
        <v>2.7586206896551724E-2</v>
      </c>
      <c r="K30" s="7">
        <f t="shared" si="9"/>
        <v>3.4246575342465752E-2</v>
      </c>
      <c r="L30" s="7">
        <f t="shared" si="10"/>
        <v>1.834862385321101E-2</v>
      </c>
      <c r="M30" s="7">
        <f t="shared" si="10"/>
        <v>1.1467889908256881E-2</v>
      </c>
    </row>
    <row r="31" spans="2:13" ht="18.600000000000001" customHeight="1" x14ac:dyDescent="0.4">
      <c r="B31" s="11" t="s">
        <v>42</v>
      </c>
      <c r="C31" s="13" t="s">
        <v>40</v>
      </c>
      <c r="D31" s="9">
        <f t="shared" si="5"/>
        <v>39</v>
      </c>
      <c r="E31" s="9">
        <v>22</v>
      </c>
      <c r="F31" s="9">
        <v>17</v>
      </c>
      <c r="G31" s="8">
        <f t="shared" si="6"/>
        <v>0.77272727272727271</v>
      </c>
      <c r="H31" s="8">
        <f t="shared" si="7"/>
        <v>0.4358974358974359</v>
      </c>
      <c r="I31" s="7">
        <f t="shared" ref="I31:K38" si="11">D31/SUM(D$31:D$38)</f>
        <v>1.1436950146627566E-2</v>
      </c>
      <c r="J31" s="7">
        <f t="shared" si="11"/>
        <v>1.1133603238866396E-2</v>
      </c>
      <c r="K31" s="7">
        <f t="shared" si="11"/>
        <v>1.1854951185495118E-2</v>
      </c>
      <c r="L31" s="7">
        <f t="shared" ref="L31:M38" si="12">E31/SUM($D$31:$D$38)</f>
        <v>6.4516129032258064E-3</v>
      </c>
      <c r="M31" s="7">
        <f t="shared" si="12"/>
        <v>4.98533724340176E-3</v>
      </c>
    </row>
    <row r="32" spans="2:13" ht="18.600000000000001" customHeight="1" x14ac:dyDescent="0.4">
      <c r="B32" s="11" t="s">
        <v>42</v>
      </c>
      <c r="C32" s="12" t="s">
        <v>39</v>
      </c>
      <c r="D32" s="9">
        <f t="shared" si="5"/>
        <v>189</v>
      </c>
      <c r="E32" s="9">
        <v>65</v>
      </c>
      <c r="F32" s="9">
        <v>124</v>
      </c>
      <c r="G32" s="8">
        <f t="shared" si="6"/>
        <v>1.9076923076923078</v>
      </c>
      <c r="H32" s="8">
        <f t="shared" si="7"/>
        <v>0.65608465608465605</v>
      </c>
      <c r="I32" s="7">
        <f t="shared" si="11"/>
        <v>5.5425219941348976E-2</v>
      </c>
      <c r="J32" s="7">
        <f t="shared" si="11"/>
        <v>3.2894736842105261E-2</v>
      </c>
      <c r="K32" s="7">
        <f t="shared" si="11"/>
        <v>8.6471408647140868E-2</v>
      </c>
      <c r="L32" s="7">
        <f t="shared" si="12"/>
        <v>1.906158357771261E-2</v>
      </c>
      <c r="M32" s="7">
        <f t="shared" si="12"/>
        <v>3.6363636363636362E-2</v>
      </c>
    </row>
    <row r="33" spans="2:13" ht="18.600000000000001" customHeight="1" x14ac:dyDescent="0.4">
      <c r="B33" s="11" t="s">
        <v>42</v>
      </c>
      <c r="C33" s="10" t="s">
        <v>38</v>
      </c>
      <c r="D33" s="9">
        <f t="shared" si="5"/>
        <v>1268</v>
      </c>
      <c r="E33" s="9">
        <v>551</v>
      </c>
      <c r="F33" s="9">
        <v>717</v>
      </c>
      <c r="G33" s="8">
        <f t="shared" si="6"/>
        <v>1.3012704174228675</v>
      </c>
      <c r="H33" s="8">
        <f t="shared" si="7"/>
        <v>0.56545741324921139</v>
      </c>
      <c r="I33" s="7">
        <f t="shared" si="11"/>
        <v>0.37184750733137828</v>
      </c>
      <c r="J33" s="7">
        <f t="shared" si="11"/>
        <v>0.27884615384615385</v>
      </c>
      <c r="K33" s="7">
        <f t="shared" si="11"/>
        <v>0.5</v>
      </c>
      <c r="L33" s="7">
        <f t="shared" si="12"/>
        <v>0.16158357771260998</v>
      </c>
      <c r="M33" s="7">
        <f t="shared" si="12"/>
        <v>0.21026392961876833</v>
      </c>
    </row>
    <row r="34" spans="2:13" ht="18.600000000000001" customHeight="1" x14ac:dyDescent="0.4">
      <c r="B34" s="11" t="s">
        <v>42</v>
      </c>
      <c r="C34" s="10" t="s">
        <v>37</v>
      </c>
      <c r="D34" s="9">
        <f t="shared" si="5"/>
        <v>831</v>
      </c>
      <c r="E34" s="9">
        <v>514</v>
      </c>
      <c r="F34" s="9">
        <v>317</v>
      </c>
      <c r="G34" s="8">
        <f t="shared" si="6"/>
        <v>0.61673151750972766</v>
      </c>
      <c r="H34" s="8">
        <f t="shared" si="7"/>
        <v>0.38146811070998798</v>
      </c>
      <c r="I34" s="7">
        <f t="shared" si="11"/>
        <v>0.24369501466275659</v>
      </c>
      <c r="J34" s="7">
        <f t="shared" si="11"/>
        <v>0.26012145748987853</v>
      </c>
      <c r="K34" s="7">
        <f t="shared" si="11"/>
        <v>0.2210599721059972</v>
      </c>
      <c r="L34" s="7">
        <f t="shared" si="12"/>
        <v>0.15073313782991202</v>
      </c>
      <c r="M34" s="7">
        <f t="shared" si="12"/>
        <v>9.296187683284457E-2</v>
      </c>
    </row>
    <row r="35" spans="2:13" ht="18.600000000000001" customHeight="1" x14ac:dyDescent="0.4">
      <c r="B35" s="11" t="s">
        <v>42</v>
      </c>
      <c r="C35" s="10" t="s">
        <v>36</v>
      </c>
      <c r="D35" s="9">
        <f t="shared" si="5"/>
        <v>653</v>
      </c>
      <c r="E35" s="9">
        <v>490</v>
      </c>
      <c r="F35" s="9">
        <v>163</v>
      </c>
      <c r="G35" s="8">
        <f t="shared" si="6"/>
        <v>0.33265306122448979</v>
      </c>
      <c r="H35" s="8">
        <f t="shared" si="7"/>
        <v>0.24961715160796324</v>
      </c>
      <c r="I35" s="7">
        <f t="shared" si="11"/>
        <v>0.19149560117302053</v>
      </c>
      <c r="J35" s="7">
        <f t="shared" si="11"/>
        <v>0.2479757085020243</v>
      </c>
      <c r="K35" s="7">
        <f t="shared" si="11"/>
        <v>0.11366806136680614</v>
      </c>
      <c r="L35" s="7">
        <f t="shared" si="12"/>
        <v>0.14369501466275661</v>
      </c>
      <c r="M35" s="7">
        <f t="shared" si="12"/>
        <v>4.7800586510263927E-2</v>
      </c>
    </row>
    <row r="36" spans="2:13" ht="18.600000000000001" customHeight="1" x14ac:dyDescent="0.4">
      <c r="B36" s="11" t="s">
        <v>42</v>
      </c>
      <c r="C36" s="10" t="s">
        <v>35</v>
      </c>
      <c r="D36" s="9">
        <f t="shared" si="5"/>
        <v>292</v>
      </c>
      <c r="E36" s="9">
        <v>225</v>
      </c>
      <c r="F36" s="9">
        <v>67</v>
      </c>
      <c r="G36" s="8">
        <f t="shared" si="6"/>
        <v>0.29777777777777775</v>
      </c>
      <c r="H36" s="8">
        <f t="shared" si="7"/>
        <v>0.22945205479452055</v>
      </c>
      <c r="I36" s="7">
        <f t="shared" si="11"/>
        <v>8.5630498533724342E-2</v>
      </c>
      <c r="J36" s="7">
        <f t="shared" si="11"/>
        <v>0.11386639676113361</v>
      </c>
      <c r="K36" s="7">
        <f t="shared" si="11"/>
        <v>4.6722454672245464E-2</v>
      </c>
      <c r="L36" s="7">
        <f t="shared" si="12"/>
        <v>6.5982404692082108E-2</v>
      </c>
      <c r="M36" s="7">
        <f t="shared" si="12"/>
        <v>1.964809384164223E-2</v>
      </c>
    </row>
    <row r="37" spans="2:13" ht="18.600000000000001" customHeight="1" x14ac:dyDescent="0.4">
      <c r="B37" s="11" t="s">
        <v>42</v>
      </c>
      <c r="C37" s="10" t="s">
        <v>34</v>
      </c>
      <c r="D37" s="9">
        <f t="shared" si="5"/>
        <v>102</v>
      </c>
      <c r="E37" s="9">
        <v>77</v>
      </c>
      <c r="F37" s="9">
        <v>25</v>
      </c>
      <c r="G37" s="8">
        <f t="shared" si="6"/>
        <v>0.32467532467532467</v>
      </c>
      <c r="H37" s="8">
        <f t="shared" si="7"/>
        <v>0.24509803921568626</v>
      </c>
      <c r="I37" s="7">
        <f t="shared" si="11"/>
        <v>2.9912023460410556E-2</v>
      </c>
      <c r="J37" s="7">
        <f t="shared" si="11"/>
        <v>3.8967611336032389E-2</v>
      </c>
      <c r="K37" s="7">
        <f t="shared" si="11"/>
        <v>1.7433751743375175E-2</v>
      </c>
      <c r="L37" s="7">
        <f t="shared" si="12"/>
        <v>2.2580645161290321E-2</v>
      </c>
      <c r="M37" s="7">
        <f t="shared" si="12"/>
        <v>7.331378299120235E-3</v>
      </c>
    </row>
    <row r="38" spans="2:13" ht="18.600000000000001" customHeight="1" x14ac:dyDescent="0.4">
      <c r="B38" s="11" t="s">
        <v>42</v>
      </c>
      <c r="C38" s="10" t="s">
        <v>32</v>
      </c>
      <c r="D38" s="9">
        <f t="shared" si="5"/>
        <v>36</v>
      </c>
      <c r="E38" s="9">
        <v>32</v>
      </c>
      <c r="F38" s="9">
        <v>4</v>
      </c>
      <c r="G38" s="8">
        <f t="shared" si="6"/>
        <v>0.125</v>
      </c>
      <c r="H38" s="8">
        <f t="shared" si="7"/>
        <v>0.1111111111111111</v>
      </c>
      <c r="I38" s="7">
        <f t="shared" si="11"/>
        <v>1.0557184750733138E-2</v>
      </c>
      <c r="J38" s="7">
        <f t="shared" si="11"/>
        <v>1.6194331983805668E-2</v>
      </c>
      <c r="K38" s="7">
        <f t="shared" si="11"/>
        <v>2.7894002789400278E-3</v>
      </c>
      <c r="L38" s="7">
        <f t="shared" si="12"/>
        <v>9.3841642228739003E-3</v>
      </c>
      <c r="M38" s="7">
        <f t="shared" si="12"/>
        <v>1.1730205278592375E-3</v>
      </c>
    </row>
    <row r="39" spans="2:13" ht="18.600000000000001" customHeight="1" x14ac:dyDescent="0.4">
      <c r="B39" s="11" t="s">
        <v>41</v>
      </c>
      <c r="C39" s="13" t="s">
        <v>40</v>
      </c>
      <c r="D39" s="9">
        <f t="shared" si="5"/>
        <v>12</v>
      </c>
      <c r="E39" s="9">
        <v>7</v>
      </c>
      <c r="F39" s="9">
        <v>5</v>
      </c>
      <c r="G39" s="8">
        <f t="shared" si="6"/>
        <v>0.7142857142857143</v>
      </c>
      <c r="H39" s="8">
        <f t="shared" si="7"/>
        <v>0.41666666666666669</v>
      </c>
      <c r="I39" s="7">
        <f t="shared" ref="I39:K46" si="13">D39/SUM(D$39:D$46)</f>
        <v>4.4809559372666168E-3</v>
      </c>
      <c r="J39" s="7">
        <f t="shared" si="13"/>
        <v>4.3887147335423199E-3</v>
      </c>
      <c r="K39" s="7">
        <f t="shared" si="13"/>
        <v>4.6168051708217915E-3</v>
      </c>
      <c r="L39" s="7">
        <f t="shared" ref="L39:M46" si="14">E39/SUM($D$39:$D$46)</f>
        <v>2.6138909634055266E-3</v>
      </c>
      <c r="M39" s="7">
        <f t="shared" si="14"/>
        <v>1.8670649738610904E-3</v>
      </c>
    </row>
    <row r="40" spans="2:13" ht="18.600000000000001" customHeight="1" x14ac:dyDescent="0.4">
      <c r="B40" s="11" t="s">
        <v>41</v>
      </c>
      <c r="C40" s="12" t="s">
        <v>39</v>
      </c>
      <c r="D40" s="9">
        <f t="shared" si="5"/>
        <v>90</v>
      </c>
      <c r="E40" s="9">
        <v>50</v>
      </c>
      <c r="F40" s="9">
        <v>40</v>
      </c>
      <c r="G40" s="8">
        <f t="shared" si="6"/>
        <v>0.8</v>
      </c>
      <c r="H40" s="8">
        <f t="shared" si="7"/>
        <v>0.44444444444444442</v>
      </c>
      <c r="I40" s="7">
        <f t="shared" si="13"/>
        <v>3.3607169529499624E-2</v>
      </c>
      <c r="J40" s="7">
        <f t="shared" si="13"/>
        <v>3.1347962382445138E-2</v>
      </c>
      <c r="K40" s="7">
        <f t="shared" si="13"/>
        <v>3.6934441366574332E-2</v>
      </c>
      <c r="L40" s="7">
        <f t="shared" si="14"/>
        <v>1.8670649738610903E-2</v>
      </c>
      <c r="M40" s="7">
        <f t="shared" si="14"/>
        <v>1.4936519790888723E-2</v>
      </c>
    </row>
    <row r="41" spans="2:13" ht="18.600000000000001" customHeight="1" x14ac:dyDescent="0.4">
      <c r="B41" s="11" t="s">
        <v>41</v>
      </c>
      <c r="C41" s="10" t="s">
        <v>38</v>
      </c>
      <c r="D41" s="9">
        <f t="shared" si="5"/>
        <v>852</v>
      </c>
      <c r="E41" s="9">
        <v>408</v>
      </c>
      <c r="F41" s="9">
        <v>444</v>
      </c>
      <c r="G41" s="8">
        <f t="shared" si="6"/>
        <v>1.088235294117647</v>
      </c>
      <c r="H41" s="8">
        <f t="shared" si="7"/>
        <v>0.52112676056338025</v>
      </c>
      <c r="I41" s="7">
        <f t="shared" si="13"/>
        <v>0.31814787154592977</v>
      </c>
      <c r="J41" s="7">
        <f t="shared" si="13"/>
        <v>0.25579937304075234</v>
      </c>
      <c r="K41" s="7">
        <f t="shared" si="13"/>
        <v>0.4099722991689751</v>
      </c>
      <c r="L41" s="7">
        <f t="shared" si="14"/>
        <v>0.15235250186706498</v>
      </c>
      <c r="M41" s="7">
        <f t="shared" si="14"/>
        <v>0.16579536967886482</v>
      </c>
    </row>
    <row r="42" spans="2:13" ht="18.600000000000001" customHeight="1" x14ac:dyDescent="0.4">
      <c r="B42" s="11" t="s">
        <v>41</v>
      </c>
      <c r="C42" s="10" t="s">
        <v>37</v>
      </c>
      <c r="D42" s="9">
        <f t="shared" si="5"/>
        <v>876</v>
      </c>
      <c r="E42" s="9">
        <v>535</v>
      </c>
      <c r="F42" s="9">
        <v>341</v>
      </c>
      <c r="G42" s="8">
        <f t="shared" si="6"/>
        <v>0.63738317757009344</v>
      </c>
      <c r="H42" s="8">
        <f t="shared" si="7"/>
        <v>0.38926940639269408</v>
      </c>
      <c r="I42" s="7">
        <f t="shared" si="13"/>
        <v>0.32710978342046304</v>
      </c>
      <c r="J42" s="7">
        <f t="shared" si="13"/>
        <v>0.33542319749216298</v>
      </c>
      <c r="K42" s="7">
        <f t="shared" si="13"/>
        <v>0.31486611265004616</v>
      </c>
      <c r="L42" s="7">
        <f t="shared" si="14"/>
        <v>0.19977595220313668</v>
      </c>
      <c r="M42" s="7">
        <f t="shared" si="14"/>
        <v>0.12733383121732636</v>
      </c>
    </row>
    <row r="43" spans="2:13" ht="18.600000000000001" customHeight="1" x14ac:dyDescent="0.4">
      <c r="B43" s="11" t="s">
        <v>41</v>
      </c>
      <c r="C43" s="10" t="s">
        <v>36</v>
      </c>
      <c r="D43" s="9">
        <f t="shared" si="5"/>
        <v>450</v>
      </c>
      <c r="E43" s="9">
        <v>306</v>
      </c>
      <c r="F43" s="9">
        <v>144</v>
      </c>
      <c r="G43" s="8">
        <f t="shared" si="6"/>
        <v>0.47058823529411764</v>
      </c>
      <c r="H43" s="8">
        <f t="shared" si="7"/>
        <v>0.32</v>
      </c>
      <c r="I43" s="7">
        <f t="shared" si="13"/>
        <v>0.16803584764749813</v>
      </c>
      <c r="J43" s="7">
        <f t="shared" si="13"/>
        <v>0.19184952978056427</v>
      </c>
      <c r="K43" s="7">
        <f t="shared" si="13"/>
        <v>0.1329639889196676</v>
      </c>
      <c r="L43" s="7">
        <f t="shared" si="14"/>
        <v>0.11426437640029873</v>
      </c>
      <c r="M43" s="7">
        <f t="shared" si="14"/>
        <v>5.3771471247199401E-2</v>
      </c>
    </row>
    <row r="44" spans="2:13" ht="18.600000000000001" customHeight="1" x14ac:dyDescent="0.4">
      <c r="B44" s="11" t="s">
        <v>41</v>
      </c>
      <c r="C44" s="10" t="s">
        <v>35</v>
      </c>
      <c r="D44" s="9">
        <f t="shared" si="5"/>
        <v>232</v>
      </c>
      <c r="E44" s="9">
        <v>160</v>
      </c>
      <c r="F44" s="9">
        <v>72</v>
      </c>
      <c r="G44" s="8">
        <f t="shared" si="6"/>
        <v>0.45</v>
      </c>
      <c r="H44" s="8">
        <f t="shared" si="7"/>
        <v>0.31034482758620691</v>
      </c>
      <c r="I44" s="7">
        <f t="shared" si="13"/>
        <v>8.6631814787154593E-2</v>
      </c>
      <c r="J44" s="7">
        <f t="shared" si="13"/>
        <v>0.10031347962382445</v>
      </c>
      <c r="K44" s="7">
        <f t="shared" si="13"/>
        <v>6.6481994459833799E-2</v>
      </c>
      <c r="L44" s="7">
        <f t="shared" si="14"/>
        <v>5.9746079163554892E-2</v>
      </c>
      <c r="M44" s="7">
        <f t="shared" si="14"/>
        <v>2.6885735623599701E-2</v>
      </c>
    </row>
    <row r="45" spans="2:13" ht="18.600000000000001" customHeight="1" x14ac:dyDescent="0.4">
      <c r="B45" s="11" t="s">
        <v>41</v>
      </c>
      <c r="C45" s="10" t="s">
        <v>34</v>
      </c>
      <c r="D45" s="9">
        <f t="shared" si="5"/>
        <v>141</v>
      </c>
      <c r="E45" s="9">
        <v>112</v>
      </c>
      <c r="F45" s="9">
        <v>29</v>
      </c>
      <c r="G45" s="8">
        <f t="shared" si="6"/>
        <v>0.25892857142857145</v>
      </c>
      <c r="H45" s="8">
        <f t="shared" si="7"/>
        <v>0.20567375886524822</v>
      </c>
      <c r="I45" s="7">
        <f t="shared" si="13"/>
        <v>5.2651232262882749E-2</v>
      </c>
      <c r="J45" s="7">
        <f t="shared" si="13"/>
        <v>7.0219435736677119E-2</v>
      </c>
      <c r="K45" s="7">
        <f t="shared" si="13"/>
        <v>2.6777469990766391E-2</v>
      </c>
      <c r="L45" s="7">
        <f t="shared" si="14"/>
        <v>4.1822255414488425E-2</v>
      </c>
      <c r="M45" s="7">
        <f t="shared" si="14"/>
        <v>1.0828976848394324E-2</v>
      </c>
    </row>
    <row r="46" spans="2:13" ht="18.600000000000001" customHeight="1" x14ac:dyDescent="0.4">
      <c r="B46" s="11" t="s">
        <v>41</v>
      </c>
      <c r="C46" s="10" t="s">
        <v>32</v>
      </c>
      <c r="D46" s="9">
        <f t="shared" si="5"/>
        <v>25</v>
      </c>
      <c r="E46" s="9">
        <v>17</v>
      </c>
      <c r="F46" s="9">
        <v>8</v>
      </c>
      <c r="G46" s="8">
        <f t="shared" si="6"/>
        <v>0.47058823529411764</v>
      </c>
      <c r="H46" s="8">
        <f t="shared" si="7"/>
        <v>0.32</v>
      </c>
      <c r="I46" s="7">
        <f t="shared" si="13"/>
        <v>9.3353248693054513E-3</v>
      </c>
      <c r="J46" s="7">
        <f t="shared" si="13"/>
        <v>1.0658307210031349E-2</v>
      </c>
      <c r="K46" s="7">
        <f t="shared" si="13"/>
        <v>7.3868882733148658E-3</v>
      </c>
      <c r="L46" s="7">
        <f t="shared" si="14"/>
        <v>6.3480209111277074E-3</v>
      </c>
      <c r="M46" s="7">
        <f t="shared" si="14"/>
        <v>2.9873039581777448E-3</v>
      </c>
    </row>
    <row r="47" spans="2:13" ht="18.600000000000001" customHeight="1" x14ac:dyDescent="0.4">
      <c r="B47" s="11" t="s">
        <v>33</v>
      </c>
      <c r="C47" s="13" t="s">
        <v>40</v>
      </c>
      <c r="D47" s="9">
        <f t="shared" si="5"/>
        <v>232</v>
      </c>
      <c r="E47" s="9">
        <v>112</v>
      </c>
      <c r="F47" s="9">
        <v>120</v>
      </c>
      <c r="G47" s="8">
        <f t="shared" si="6"/>
        <v>1.0714285714285714</v>
      </c>
      <c r="H47" s="8">
        <f t="shared" si="7"/>
        <v>0.51724137931034486</v>
      </c>
      <c r="I47" s="7">
        <f t="shared" ref="I47:K54" si="15">D47/SUM(D$47:D$54)</f>
        <v>9.4075666031385591E-3</v>
      </c>
      <c r="J47" s="7">
        <f t="shared" si="15"/>
        <v>7.6954789061426413E-3</v>
      </c>
      <c r="K47" s="7">
        <f t="shared" si="15"/>
        <v>1.1872959335114277E-2</v>
      </c>
      <c r="L47" s="7">
        <f t="shared" ref="L47:M54" si="16">E47/SUM($D$47:$D$54)</f>
        <v>4.5415838773772352E-3</v>
      </c>
      <c r="M47" s="7">
        <f t="shared" si="16"/>
        <v>4.8659827257613239E-3</v>
      </c>
    </row>
    <row r="48" spans="2:13" ht="18.600000000000001" customHeight="1" x14ac:dyDescent="0.4">
      <c r="B48" s="11" t="s">
        <v>33</v>
      </c>
      <c r="C48" s="12" t="s">
        <v>39</v>
      </c>
      <c r="D48" s="9">
        <f t="shared" si="5"/>
        <v>1042</v>
      </c>
      <c r="E48" s="9">
        <v>577</v>
      </c>
      <c r="F48" s="9">
        <v>465</v>
      </c>
      <c r="G48" s="8">
        <f t="shared" si="6"/>
        <v>0.80589254766031193</v>
      </c>
      <c r="H48" s="8">
        <f t="shared" si="7"/>
        <v>0.44625719769673705</v>
      </c>
      <c r="I48" s="7">
        <f t="shared" si="15"/>
        <v>4.2252950002027494E-2</v>
      </c>
      <c r="J48" s="7">
        <f t="shared" si="15"/>
        <v>3.9645458293252715E-2</v>
      </c>
      <c r="K48" s="7">
        <f t="shared" si="15"/>
        <v>4.6007717423567823E-2</v>
      </c>
      <c r="L48" s="7">
        <f t="shared" si="16"/>
        <v>2.3397266939702364E-2</v>
      </c>
      <c r="M48" s="7">
        <f t="shared" si="16"/>
        <v>1.8855683062325129E-2</v>
      </c>
    </row>
    <row r="49" spans="2:13" ht="18.600000000000001" customHeight="1" x14ac:dyDescent="0.4">
      <c r="B49" s="11" t="s">
        <v>33</v>
      </c>
      <c r="C49" s="10" t="s">
        <v>38</v>
      </c>
      <c r="D49" s="9">
        <f t="shared" si="5"/>
        <v>8419</v>
      </c>
      <c r="E49" s="9">
        <v>3614</v>
      </c>
      <c r="F49" s="9">
        <v>4805</v>
      </c>
      <c r="G49" s="8">
        <f t="shared" si="6"/>
        <v>1.3295517432208079</v>
      </c>
      <c r="H49" s="8">
        <f t="shared" si="7"/>
        <v>0.57073286613612073</v>
      </c>
      <c r="I49" s="7">
        <f t="shared" si="15"/>
        <v>0.34138923806820487</v>
      </c>
      <c r="J49" s="7">
        <f t="shared" si="15"/>
        <v>0.24831661398928129</v>
      </c>
      <c r="K49" s="7">
        <f t="shared" si="15"/>
        <v>0.47541308004353416</v>
      </c>
      <c r="L49" s="7">
        <f t="shared" si="16"/>
        <v>0.14654717975751186</v>
      </c>
      <c r="M49" s="7">
        <f t="shared" si="16"/>
        <v>0.19484205831069298</v>
      </c>
    </row>
    <row r="50" spans="2:13" ht="18.600000000000001" customHeight="1" x14ac:dyDescent="0.4">
      <c r="B50" s="11" t="s">
        <v>33</v>
      </c>
      <c r="C50" s="10" t="s">
        <v>37</v>
      </c>
      <c r="D50" s="9">
        <f t="shared" si="5"/>
        <v>7705</v>
      </c>
      <c r="E50" s="9">
        <v>4885</v>
      </c>
      <c r="F50" s="9">
        <v>2820</v>
      </c>
      <c r="G50" s="8">
        <f t="shared" si="6"/>
        <v>0.57727737973387927</v>
      </c>
      <c r="H50" s="8">
        <f t="shared" si="7"/>
        <v>0.36599610642439973</v>
      </c>
      <c r="I50" s="7">
        <f t="shared" si="15"/>
        <v>0.31243664084992501</v>
      </c>
      <c r="J50" s="7">
        <f t="shared" si="15"/>
        <v>0.33564655764738216</v>
      </c>
      <c r="K50" s="7">
        <f t="shared" si="15"/>
        <v>0.27901454437518552</v>
      </c>
      <c r="L50" s="7">
        <f t="shared" si="16"/>
        <v>0.19808604679453387</v>
      </c>
      <c r="M50" s="7">
        <f t="shared" si="16"/>
        <v>0.11435059405539111</v>
      </c>
    </row>
    <row r="51" spans="2:13" ht="18.600000000000001" customHeight="1" x14ac:dyDescent="0.4">
      <c r="B51" s="11" t="s">
        <v>33</v>
      </c>
      <c r="C51" s="10" t="s">
        <v>36</v>
      </c>
      <c r="D51" s="9">
        <f t="shared" si="5"/>
        <v>3659</v>
      </c>
      <c r="E51" s="9">
        <v>2644</v>
      </c>
      <c r="F51" s="9">
        <v>1015</v>
      </c>
      <c r="G51" s="8">
        <f t="shared" si="6"/>
        <v>0.38388804841149771</v>
      </c>
      <c r="H51" s="8">
        <f t="shared" si="7"/>
        <v>0.27739819622847772</v>
      </c>
      <c r="I51" s="7">
        <f t="shared" si="15"/>
        <v>0.14837192327967236</v>
      </c>
      <c r="J51" s="7">
        <f t="shared" si="15"/>
        <v>0.18166826989143878</v>
      </c>
      <c r="K51" s="7">
        <f t="shared" si="15"/>
        <v>0.10042544770950826</v>
      </c>
      <c r="L51" s="7">
        <f t="shared" si="16"/>
        <v>0.10721381939094116</v>
      </c>
      <c r="M51" s="7">
        <f t="shared" si="16"/>
        <v>4.1158103888731194E-2</v>
      </c>
    </row>
    <row r="52" spans="2:13" ht="18.600000000000001" customHeight="1" x14ac:dyDescent="0.4">
      <c r="B52" s="11" t="s">
        <v>33</v>
      </c>
      <c r="C52" s="10" t="s">
        <v>35</v>
      </c>
      <c r="D52" s="9">
        <f t="shared" si="5"/>
        <v>2530</v>
      </c>
      <c r="E52" s="9">
        <v>1879</v>
      </c>
      <c r="F52" s="9">
        <v>651</v>
      </c>
      <c r="G52" s="8">
        <f t="shared" si="6"/>
        <v>0.3464608834486429</v>
      </c>
      <c r="H52" s="8">
        <f t="shared" si="7"/>
        <v>0.25731225296442689</v>
      </c>
      <c r="I52" s="7">
        <f t="shared" si="15"/>
        <v>0.10259113580146791</v>
      </c>
      <c r="J52" s="7">
        <f t="shared" si="15"/>
        <v>0.12910540057716091</v>
      </c>
      <c r="K52" s="7">
        <f t="shared" si="15"/>
        <v>6.4410804392994958E-2</v>
      </c>
      <c r="L52" s="7">
        <f t="shared" si="16"/>
        <v>7.6193179514212728E-2</v>
      </c>
      <c r="M52" s="7">
        <f t="shared" si="16"/>
        <v>2.6397956287255182E-2</v>
      </c>
    </row>
    <row r="53" spans="2:13" ht="18.600000000000001" customHeight="1" x14ac:dyDescent="0.4">
      <c r="B53" s="11" t="s">
        <v>33</v>
      </c>
      <c r="C53" s="10" t="s">
        <v>34</v>
      </c>
      <c r="D53" s="9">
        <f t="shared" si="5"/>
        <v>850</v>
      </c>
      <c r="E53" s="9">
        <v>671</v>
      </c>
      <c r="F53" s="9">
        <v>179</v>
      </c>
      <c r="G53" s="8">
        <f t="shared" si="6"/>
        <v>0.2667660208643815</v>
      </c>
      <c r="H53" s="8">
        <f t="shared" si="7"/>
        <v>0.21058823529411766</v>
      </c>
      <c r="I53" s="7">
        <f t="shared" si="15"/>
        <v>3.4467377640809378E-2</v>
      </c>
      <c r="J53" s="7">
        <f t="shared" si="15"/>
        <v>4.6104163803765287E-2</v>
      </c>
      <c r="K53" s="7">
        <f t="shared" si="15"/>
        <v>1.7710497674878797E-2</v>
      </c>
      <c r="L53" s="7">
        <f t="shared" si="16"/>
        <v>2.72089534082154E-2</v>
      </c>
      <c r="M53" s="7">
        <f t="shared" si="16"/>
        <v>7.2584242325939739E-3</v>
      </c>
    </row>
    <row r="54" spans="2:13" ht="18.600000000000001" customHeight="1" x14ac:dyDescent="0.4">
      <c r="B54" s="11" t="s">
        <v>33</v>
      </c>
      <c r="C54" s="10" t="s">
        <v>32</v>
      </c>
      <c r="D54" s="9">
        <f t="shared" si="5"/>
        <v>224</v>
      </c>
      <c r="E54" s="9">
        <v>172</v>
      </c>
      <c r="F54" s="9">
        <v>52</v>
      </c>
      <c r="G54" s="8">
        <f t="shared" si="6"/>
        <v>0.30232558139534882</v>
      </c>
      <c r="H54" s="8">
        <f t="shared" si="7"/>
        <v>0.23214285714285715</v>
      </c>
      <c r="I54" s="7">
        <f t="shared" si="15"/>
        <v>9.0831677547544704E-3</v>
      </c>
      <c r="J54" s="7">
        <f t="shared" si="15"/>
        <v>1.1818056891576199E-2</v>
      </c>
      <c r="K54" s="7">
        <f t="shared" si="15"/>
        <v>5.1449490452161869E-3</v>
      </c>
      <c r="L54" s="7">
        <f t="shared" si="16"/>
        <v>6.9745752402578971E-3</v>
      </c>
      <c r="M54" s="7">
        <f t="shared" si="16"/>
        <v>2.1085925144965737E-3</v>
      </c>
    </row>
    <row r="55" spans="2:13" ht="18.600000000000001" customHeight="1" x14ac:dyDescent="0.4">
      <c r="B55" s="5"/>
      <c r="C55" s="6"/>
      <c r="D55" s="5"/>
      <c r="E55" s="5"/>
      <c r="F55" s="4"/>
      <c r="G55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B651-1ED1-4AA1-8C6D-31A52B3D8210}">
  <dimension ref="A1:L394"/>
  <sheetViews>
    <sheetView workbookViewId="0">
      <selection activeCell="H16" sqref="H16"/>
    </sheetView>
  </sheetViews>
  <sheetFormatPr defaultColWidth="9" defaultRowHeight="18.600000000000001" customHeight="1" x14ac:dyDescent="0.4"/>
  <cols>
    <col min="1" max="1" width="27.625" style="17" bestFit="1" customWidth="1"/>
    <col min="2" max="2" width="6.5" style="17" bestFit="1" customWidth="1"/>
    <col min="3" max="3" width="9" style="17"/>
    <col min="4" max="5" width="13" style="17" bestFit="1" customWidth="1"/>
    <col min="6" max="6" width="18" style="17" bestFit="1" customWidth="1"/>
    <col min="7" max="7" width="22.25" style="17" bestFit="1" customWidth="1"/>
    <col min="8" max="8" width="42.125" style="17" bestFit="1" customWidth="1"/>
    <col min="9" max="10" width="50.5" style="17" bestFit="1" customWidth="1"/>
    <col min="11" max="12" width="46.375" style="17" bestFit="1" customWidth="1"/>
    <col min="13" max="16384" width="9" style="17"/>
  </cols>
  <sheetData>
    <row r="1" spans="1:12" ht="18.600000000000001" customHeight="1" x14ac:dyDescent="0.4">
      <c r="A1" s="17" t="s">
        <v>66</v>
      </c>
    </row>
    <row r="3" spans="1:12" ht="18.600000000000001" customHeight="1" x14ac:dyDescent="0.4">
      <c r="B3" s="26" t="s">
        <v>56</v>
      </c>
      <c r="C3" s="26" t="s">
        <v>55</v>
      </c>
      <c r="D3" s="26" t="s">
        <v>54</v>
      </c>
      <c r="E3" s="26" t="s">
        <v>53</v>
      </c>
      <c r="F3" s="26" t="s">
        <v>52</v>
      </c>
      <c r="G3" s="26" t="s">
        <v>51</v>
      </c>
      <c r="H3" s="26" t="s">
        <v>65</v>
      </c>
      <c r="I3" s="26" t="s">
        <v>64</v>
      </c>
      <c r="J3" s="26" t="s">
        <v>63</v>
      </c>
      <c r="K3" s="26" t="s">
        <v>62</v>
      </c>
      <c r="L3" s="26" t="s">
        <v>61</v>
      </c>
    </row>
    <row r="4" spans="1:12" ht="18.600000000000001" customHeight="1" x14ac:dyDescent="0.4">
      <c r="B4" s="24" t="s">
        <v>40</v>
      </c>
      <c r="C4" s="20">
        <f t="shared" ref="C4:C11" si="0">D4+E4</f>
        <v>394</v>
      </c>
      <c r="D4" s="20">
        <v>202</v>
      </c>
      <c r="E4" s="20">
        <v>192</v>
      </c>
      <c r="F4" s="19">
        <f t="shared" ref="F4:F11" si="1">E4/D4</f>
        <v>0.95049504950495045</v>
      </c>
      <c r="G4" s="19">
        <f t="shared" ref="G4:G11" si="2">E4/C4</f>
        <v>0.48730964467005078</v>
      </c>
      <c r="H4" s="18">
        <f t="shared" ref="H4:J11" si="3">C4/SUM(C$4:C$11)</f>
        <v>1.259228482853399E-2</v>
      </c>
      <c r="I4" s="18">
        <f t="shared" si="3"/>
        <v>1.0924824229313143E-2</v>
      </c>
      <c r="J4" s="18">
        <f t="shared" si="3"/>
        <v>1.5001171966559888E-2</v>
      </c>
      <c r="K4" s="18">
        <f t="shared" ref="K4:K11" si="4">D4/SUM(C$4:C$11)</f>
        <v>6.4559429831570203E-3</v>
      </c>
      <c r="L4" s="18">
        <f t="shared" ref="L4:L11" si="5">E4/SUM(C$4:C$11)</f>
        <v>6.1363418453769698E-3</v>
      </c>
    </row>
    <row r="5" spans="1:12" ht="18.600000000000001" customHeight="1" x14ac:dyDescent="0.4">
      <c r="B5" s="23" t="s">
        <v>39</v>
      </c>
      <c r="C5" s="20">
        <f t="shared" si="0"/>
        <v>1438</v>
      </c>
      <c r="D5" s="20">
        <v>709</v>
      </c>
      <c r="E5" s="20">
        <v>729</v>
      </c>
      <c r="F5" s="19">
        <f t="shared" si="1"/>
        <v>1.0282087447108603</v>
      </c>
      <c r="G5" s="19">
        <f t="shared" si="2"/>
        <v>0.50695410292072318</v>
      </c>
      <c r="H5" s="18">
        <f t="shared" si="3"/>
        <v>4.5958643612771265E-2</v>
      </c>
      <c r="I5" s="18">
        <f t="shared" si="3"/>
        <v>3.8345051379123848E-2</v>
      </c>
      <c r="J5" s="18">
        <f t="shared" si="3"/>
        <v>5.6957574810532076E-2</v>
      </c>
      <c r="K5" s="18">
        <f t="shared" si="4"/>
        <v>2.2659720668605582E-2</v>
      </c>
      <c r="L5" s="18">
        <f t="shared" si="5"/>
        <v>2.3298922944165683E-2</v>
      </c>
    </row>
    <row r="6" spans="1:12" ht="18.600000000000001" customHeight="1" x14ac:dyDescent="0.4">
      <c r="B6" s="21" t="s">
        <v>38</v>
      </c>
      <c r="C6" s="20">
        <f t="shared" si="0"/>
        <v>11616</v>
      </c>
      <c r="D6" s="20">
        <v>5195</v>
      </c>
      <c r="E6" s="20">
        <v>6421</v>
      </c>
      <c r="F6" s="19">
        <f t="shared" si="1"/>
        <v>1.2359961501443695</v>
      </c>
      <c r="G6" s="19">
        <f t="shared" si="2"/>
        <v>0.55277203856749313</v>
      </c>
      <c r="H6" s="18">
        <f t="shared" si="3"/>
        <v>0.37124868164530667</v>
      </c>
      <c r="I6" s="18">
        <f t="shared" si="3"/>
        <v>0.28096268253109791</v>
      </c>
      <c r="J6" s="18">
        <f t="shared" si="3"/>
        <v>0.50167981873583878</v>
      </c>
      <c r="K6" s="18">
        <f t="shared" si="4"/>
        <v>0.16603279107673624</v>
      </c>
      <c r="L6" s="18">
        <f t="shared" si="5"/>
        <v>0.20521589056857042</v>
      </c>
    </row>
    <row r="7" spans="1:12" ht="18.600000000000001" customHeight="1" x14ac:dyDescent="0.4">
      <c r="B7" s="21" t="s">
        <v>37</v>
      </c>
      <c r="C7" s="20">
        <f t="shared" si="0"/>
        <v>8996</v>
      </c>
      <c r="D7" s="20">
        <v>5820</v>
      </c>
      <c r="E7" s="20">
        <v>3176</v>
      </c>
      <c r="F7" s="19">
        <f t="shared" si="1"/>
        <v>0.54570446735395184</v>
      </c>
      <c r="G7" s="19">
        <f t="shared" si="2"/>
        <v>0.35304579813250331</v>
      </c>
      <c r="H7" s="18">
        <f t="shared" si="3"/>
        <v>0.28751318354693345</v>
      </c>
      <c r="I7" s="18">
        <f t="shared" si="3"/>
        <v>0.3147647376960519</v>
      </c>
      <c r="J7" s="18">
        <f t="shared" si="3"/>
        <v>0.24814438628017813</v>
      </c>
      <c r="K7" s="18">
        <f t="shared" si="4"/>
        <v>0.1860078621879894</v>
      </c>
      <c r="L7" s="18">
        <f t="shared" si="5"/>
        <v>0.10150532135894404</v>
      </c>
    </row>
    <row r="8" spans="1:12" ht="18.600000000000001" customHeight="1" x14ac:dyDescent="0.4">
      <c r="B8" s="21" t="s">
        <v>36</v>
      </c>
      <c r="C8" s="20">
        <f t="shared" si="0"/>
        <v>4658</v>
      </c>
      <c r="D8" s="20">
        <v>3387</v>
      </c>
      <c r="E8" s="20">
        <v>1271</v>
      </c>
      <c r="F8" s="19">
        <f t="shared" si="1"/>
        <v>0.3752583407144966</v>
      </c>
      <c r="G8" s="19">
        <f t="shared" si="2"/>
        <v>0.27286389008158007</v>
      </c>
      <c r="H8" s="18">
        <f t="shared" si="3"/>
        <v>0.14887020997794753</v>
      </c>
      <c r="I8" s="18">
        <f t="shared" si="3"/>
        <v>0.18318009734991889</v>
      </c>
      <c r="J8" s="18">
        <f t="shared" si="3"/>
        <v>9.930463317446675E-2</v>
      </c>
      <c r="K8" s="18">
        <f t="shared" si="4"/>
        <v>0.1082489053661031</v>
      </c>
      <c r="L8" s="18">
        <f t="shared" si="5"/>
        <v>4.0621304611844419E-2</v>
      </c>
    </row>
    <row r="9" spans="1:12" ht="18.600000000000001" customHeight="1" x14ac:dyDescent="0.4">
      <c r="B9" s="21" t="s">
        <v>35</v>
      </c>
      <c r="C9" s="20">
        <f t="shared" si="0"/>
        <v>2965</v>
      </c>
      <c r="D9" s="20">
        <v>2234</v>
      </c>
      <c r="E9" s="20">
        <v>731</v>
      </c>
      <c r="F9" s="19">
        <f t="shared" si="1"/>
        <v>0.32721575649059981</v>
      </c>
      <c r="G9" s="19">
        <f t="shared" si="2"/>
        <v>0.24654300168634063</v>
      </c>
      <c r="H9" s="18">
        <f t="shared" si="3"/>
        <v>9.4761737351784975E-2</v>
      </c>
      <c r="I9" s="18">
        <f t="shared" si="3"/>
        <v>0.12082206598161169</v>
      </c>
      <c r="J9" s="18">
        <f t="shared" si="3"/>
        <v>5.711383701851707E-2</v>
      </c>
      <c r="K9" s="18">
        <f t="shared" si="4"/>
        <v>7.1398894180063274E-2</v>
      </c>
      <c r="L9" s="18">
        <f t="shared" si="5"/>
        <v>2.336284317172169E-2</v>
      </c>
    </row>
    <row r="10" spans="1:12" ht="18.600000000000001" customHeight="1" x14ac:dyDescent="0.4">
      <c r="B10" s="21" t="s">
        <v>34</v>
      </c>
      <c r="C10" s="20">
        <f t="shared" si="0"/>
        <v>975</v>
      </c>
      <c r="D10" s="20">
        <v>755</v>
      </c>
      <c r="E10" s="20">
        <v>220</v>
      </c>
      <c r="F10" s="19">
        <f t="shared" si="1"/>
        <v>0.29139072847682118</v>
      </c>
      <c r="G10" s="19">
        <f t="shared" si="2"/>
        <v>0.22564102564102564</v>
      </c>
      <c r="H10" s="18">
        <f t="shared" si="3"/>
        <v>3.1161110933554923E-2</v>
      </c>
      <c r="I10" s="18">
        <f t="shared" si="3"/>
        <v>4.0832882639264469E-2</v>
      </c>
      <c r="J10" s="18">
        <f t="shared" si="3"/>
        <v>1.7188842878349871E-2</v>
      </c>
      <c r="K10" s="18">
        <f t="shared" si="4"/>
        <v>2.4129885902393813E-2</v>
      </c>
      <c r="L10" s="18">
        <f t="shared" si="5"/>
        <v>7.0312250311611113E-3</v>
      </c>
    </row>
    <row r="11" spans="1:12" ht="18.600000000000001" customHeight="1" x14ac:dyDescent="0.4">
      <c r="B11" s="21" t="s">
        <v>32</v>
      </c>
      <c r="C11" s="20">
        <f t="shared" si="0"/>
        <v>247</v>
      </c>
      <c r="D11" s="20">
        <v>188</v>
      </c>
      <c r="E11" s="20">
        <v>59</v>
      </c>
      <c r="F11" s="19">
        <f t="shared" si="1"/>
        <v>0.31382978723404253</v>
      </c>
      <c r="G11" s="19">
        <f t="shared" si="2"/>
        <v>0.23886639676113361</v>
      </c>
      <c r="H11" s="18">
        <f t="shared" si="3"/>
        <v>7.8941481031672475E-3</v>
      </c>
      <c r="I11" s="18">
        <f t="shared" si="3"/>
        <v>1.0167658193618171E-2</v>
      </c>
      <c r="J11" s="18">
        <f t="shared" si="3"/>
        <v>4.6097351355574656E-3</v>
      </c>
      <c r="K11" s="18">
        <f t="shared" si="4"/>
        <v>6.0085013902649491E-3</v>
      </c>
      <c r="L11" s="18">
        <f t="shared" si="5"/>
        <v>1.8856467129022979E-3</v>
      </c>
    </row>
    <row r="13" spans="1:12" ht="18.600000000000001" customHeight="1" x14ac:dyDescent="0.4">
      <c r="A13" s="17" t="s">
        <v>58</v>
      </c>
    </row>
    <row r="14" spans="1:12" ht="18.600000000000001" customHeight="1" x14ac:dyDescent="0.4">
      <c r="A14" s="26" t="s">
        <v>60</v>
      </c>
      <c r="B14" s="26" t="s">
        <v>56</v>
      </c>
      <c r="C14" s="26" t="s">
        <v>55</v>
      </c>
      <c r="D14" s="26" t="s">
        <v>54</v>
      </c>
      <c r="E14" s="26" t="s">
        <v>53</v>
      </c>
      <c r="F14" s="26" t="s">
        <v>52</v>
      </c>
      <c r="G14" s="26" t="s">
        <v>51</v>
      </c>
      <c r="H14" s="26" t="s">
        <v>50</v>
      </c>
      <c r="I14" s="26" t="s">
        <v>49</v>
      </c>
      <c r="J14" s="26" t="s">
        <v>48</v>
      </c>
      <c r="K14" s="26" t="s">
        <v>47</v>
      </c>
      <c r="L14" s="26" t="s">
        <v>46</v>
      </c>
    </row>
    <row r="15" spans="1:12" ht="18.600000000000001" customHeight="1" x14ac:dyDescent="0.4">
      <c r="A15" s="22" t="s">
        <v>45</v>
      </c>
      <c r="B15" s="24" t="s">
        <v>40</v>
      </c>
      <c r="C15" s="20" t="e">
        <f t="shared" ref="C15:C54" si="6">D15+E15</f>
        <v>#VALUE!</v>
      </c>
      <c r="D15" s="25" t="s">
        <v>44</v>
      </c>
      <c r="E15" s="20">
        <v>2</v>
      </c>
      <c r="F15" s="19" t="e">
        <f t="shared" ref="F15:F54" si="7">E15/D15</f>
        <v>#VALUE!</v>
      </c>
      <c r="G15" s="19" t="e">
        <f t="shared" ref="G15:G54" si="8">E15/C15</f>
        <v>#VALUE!</v>
      </c>
      <c r="H15" s="18" t="e">
        <f>C15/SUM(C15:C22)</f>
        <v>#VALUE!</v>
      </c>
      <c r="I15" s="18" t="e">
        <f t="shared" ref="I15:L22" si="9">D15/(D$15+D$16+D$17+D$18+D$19+D$20+D$21+D$22)</f>
        <v>#VALUE!</v>
      </c>
      <c r="J15" s="18" t="e">
        <f t="shared" si="9"/>
        <v>#VALUE!</v>
      </c>
      <c r="K15" s="18" t="e">
        <f t="shared" si="9"/>
        <v>#VALUE!</v>
      </c>
      <c r="L15" s="18" t="e">
        <f t="shared" si="9"/>
        <v>#VALUE!</v>
      </c>
    </row>
    <row r="16" spans="1:12" ht="18.600000000000001" customHeight="1" x14ac:dyDescent="0.4">
      <c r="A16" s="22" t="s">
        <v>45</v>
      </c>
      <c r="B16" s="23" t="s">
        <v>39</v>
      </c>
      <c r="C16" s="20">
        <f t="shared" si="6"/>
        <v>5</v>
      </c>
      <c r="D16" s="20">
        <v>1</v>
      </c>
      <c r="E16" s="20">
        <v>4</v>
      </c>
      <c r="F16" s="19">
        <f t="shared" si="7"/>
        <v>4</v>
      </c>
      <c r="G16" s="19">
        <f t="shared" si="8"/>
        <v>0.8</v>
      </c>
      <c r="H16" s="18" t="e">
        <f>C16/SUM(C15:C22)</f>
        <v>#VALUE!</v>
      </c>
      <c r="I16" s="18" t="e">
        <f t="shared" si="9"/>
        <v>#VALUE!</v>
      </c>
      <c r="J16" s="18" t="e">
        <f t="shared" si="9"/>
        <v>#VALUE!</v>
      </c>
      <c r="K16" s="18" t="e">
        <f t="shared" si="9"/>
        <v>#VALUE!</v>
      </c>
      <c r="L16" s="18" t="e">
        <f t="shared" si="9"/>
        <v>#VALUE!</v>
      </c>
    </row>
    <row r="17" spans="1:12" ht="18.600000000000001" customHeight="1" x14ac:dyDescent="0.4">
      <c r="A17" s="22" t="s">
        <v>45</v>
      </c>
      <c r="B17" s="21" t="s">
        <v>38</v>
      </c>
      <c r="C17" s="20">
        <f t="shared" si="6"/>
        <v>42</v>
      </c>
      <c r="D17" s="20">
        <v>23</v>
      </c>
      <c r="E17" s="20">
        <v>19</v>
      </c>
      <c r="F17" s="19">
        <f t="shared" si="7"/>
        <v>0.82608695652173914</v>
      </c>
      <c r="G17" s="19">
        <f t="shared" si="8"/>
        <v>0.45238095238095238</v>
      </c>
      <c r="H17" s="18" t="e">
        <f t="shared" ref="H17:H22" si="10">C17/(C$15+C$16+C$17+C$18+C$19+C$20+C$21+C$22)</f>
        <v>#VALUE!</v>
      </c>
      <c r="I17" s="18" t="e">
        <f t="shared" si="9"/>
        <v>#VALUE!</v>
      </c>
      <c r="J17" s="18" t="e">
        <f t="shared" si="9"/>
        <v>#VALUE!</v>
      </c>
      <c r="K17" s="18" t="e">
        <f t="shared" si="9"/>
        <v>#VALUE!</v>
      </c>
      <c r="L17" s="18" t="e">
        <f t="shared" si="9"/>
        <v>#VALUE!</v>
      </c>
    </row>
    <row r="18" spans="1:12" ht="18.600000000000001" customHeight="1" x14ac:dyDescent="0.4">
      <c r="A18" s="22" t="s">
        <v>45</v>
      </c>
      <c r="B18" s="21" t="s">
        <v>37</v>
      </c>
      <c r="C18" s="20">
        <f t="shared" si="6"/>
        <v>17</v>
      </c>
      <c r="D18" s="20">
        <v>14</v>
      </c>
      <c r="E18" s="20">
        <v>3</v>
      </c>
      <c r="F18" s="19">
        <f t="shared" si="7"/>
        <v>0.21428571428571427</v>
      </c>
      <c r="G18" s="19">
        <f t="shared" si="8"/>
        <v>0.17647058823529413</v>
      </c>
      <c r="H18" s="18" t="e">
        <f t="shared" si="10"/>
        <v>#VALUE!</v>
      </c>
      <c r="I18" s="18" t="e">
        <f t="shared" si="9"/>
        <v>#VALUE!</v>
      </c>
      <c r="J18" s="18" t="e">
        <f t="shared" si="9"/>
        <v>#VALUE!</v>
      </c>
      <c r="K18" s="18" t="e">
        <f t="shared" si="9"/>
        <v>#VALUE!</v>
      </c>
      <c r="L18" s="18" t="e">
        <f t="shared" si="9"/>
        <v>#VALUE!</v>
      </c>
    </row>
    <row r="19" spans="1:12" ht="18.600000000000001" customHeight="1" x14ac:dyDescent="0.4">
      <c r="A19" s="22" t="s">
        <v>45</v>
      </c>
      <c r="B19" s="21" t="s">
        <v>36</v>
      </c>
      <c r="C19" s="20">
        <f t="shared" si="6"/>
        <v>26</v>
      </c>
      <c r="D19" s="20">
        <v>25</v>
      </c>
      <c r="E19" s="20">
        <v>1</v>
      </c>
      <c r="F19" s="19">
        <f t="shared" si="7"/>
        <v>0.04</v>
      </c>
      <c r="G19" s="19">
        <f t="shared" si="8"/>
        <v>3.8461538461538464E-2</v>
      </c>
      <c r="H19" s="18" t="e">
        <f t="shared" si="10"/>
        <v>#VALUE!</v>
      </c>
      <c r="I19" s="18" t="e">
        <f t="shared" si="9"/>
        <v>#VALUE!</v>
      </c>
      <c r="J19" s="18" t="e">
        <f t="shared" si="9"/>
        <v>#VALUE!</v>
      </c>
      <c r="K19" s="18" t="e">
        <f t="shared" si="9"/>
        <v>#VALUE!</v>
      </c>
      <c r="L19" s="18" t="e">
        <f t="shared" si="9"/>
        <v>#VALUE!</v>
      </c>
    </row>
    <row r="20" spans="1:12" ht="18.600000000000001" customHeight="1" x14ac:dyDescent="0.4">
      <c r="A20" s="22" t="s">
        <v>45</v>
      </c>
      <c r="B20" s="21" t="s">
        <v>35</v>
      </c>
      <c r="C20" s="20">
        <f t="shared" si="6"/>
        <v>16</v>
      </c>
      <c r="D20" s="20">
        <v>13</v>
      </c>
      <c r="E20" s="20">
        <v>3</v>
      </c>
      <c r="F20" s="19">
        <f t="shared" si="7"/>
        <v>0.23076923076923078</v>
      </c>
      <c r="G20" s="19">
        <f t="shared" si="8"/>
        <v>0.1875</v>
      </c>
      <c r="H20" s="18" t="e">
        <f t="shared" si="10"/>
        <v>#VALUE!</v>
      </c>
      <c r="I20" s="18" t="e">
        <f t="shared" si="9"/>
        <v>#VALUE!</v>
      </c>
      <c r="J20" s="18" t="e">
        <f t="shared" si="9"/>
        <v>#VALUE!</v>
      </c>
      <c r="K20" s="18" t="e">
        <f t="shared" si="9"/>
        <v>#VALUE!</v>
      </c>
      <c r="L20" s="18" t="e">
        <f t="shared" si="9"/>
        <v>#VALUE!</v>
      </c>
    </row>
    <row r="21" spans="1:12" ht="18.600000000000001" customHeight="1" x14ac:dyDescent="0.4">
      <c r="A21" s="22" t="s">
        <v>45</v>
      </c>
      <c r="B21" s="21" t="s">
        <v>34</v>
      </c>
      <c r="C21" s="20" t="e">
        <f t="shared" si="6"/>
        <v>#VALUE!</v>
      </c>
      <c r="D21" s="20">
        <v>1</v>
      </c>
      <c r="E21" s="25" t="s">
        <v>44</v>
      </c>
      <c r="F21" s="19" t="e">
        <f t="shared" si="7"/>
        <v>#VALUE!</v>
      </c>
      <c r="G21" s="19" t="e">
        <f t="shared" si="8"/>
        <v>#VALUE!</v>
      </c>
      <c r="H21" s="18" t="e">
        <f t="shared" si="10"/>
        <v>#VALUE!</v>
      </c>
      <c r="I21" s="18" t="e">
        <f t="shared" si="9"/>
        <v>#VALUE!</v>
      </c>
      <c r="J21" s="18" t="e">
        <f t="shared" si="9"/>
        <v>#VALUE!</v>
      </c>
      <c r="K21" s="18" t="e">
        <f t="shared" si="9"/>
        <v>#VALUE!</v>
      </c>
      <c r="L21" s="18" t="e">
        <f t="shared" si="9"/>
        <v>#VALUE!</v>
      </c>
    </row>
    <row r="22" spans="1:12" ht="18.600000000000001" customHeight="1" x14ac:dyDescent="0.4">
      <c r="A22" s="22" t="s">
        <v>45</v>
      </c>
      <c r="B22" s="21" t="s">
        <v>32</v>
      </c>
      <c r="C22" s="20" t="e">
        <f t="shared" si="6"/>
        <v>#VALUE!</v>
      </c>
      <c r="D22" s="25" t="s">
        <v>44</v>
      </c>
      <c r="E22" s="25" t="s">
        <v>44</v>
      </c>
      <c r="F22" s="19" t="e">
        <f t="shared" si="7"/>
        <v>#VALUE!</v>
      </c>
      <c r="G22" s="19" t="e">
        <f t="shared" si="8"/>
        <v>#VALUE!</v>
      </c>
      <c r="H22" s="18" t="e">
        <f t="shared" si="10"/>
        <v>#VALUE!</v>
      </c>
      <c r="I22" s="18" t="e">
        <f t="shared" si="9"/>
        <v>#VALUE!</v>
      </c>
      <c r="J22" s="18" t="e">
        <f t="shared" si="9"/>
        <v>#VALUE!</v>
      </c>
      <c r="K22" s="18" t="e">
        <f t="shared" si="9"/>
        <v>#VALUE!</v>
      </c>
      <c r="L22" s="18" t="e">
        <f t="shared" si="9"/>
        <v>#VALUE!</v>
      </c>
    </row>
    <row r="23" spans="1:12" ht="18.600000000000001" customHeight="1" x14ac:dyDescent="0.4">
      <c r="A23" s="22" t="s">
        <v>43</v>
      </c>
      <c r="B23" s="24" t="s">
        <v>40</v>
      </c>
      <c r="C23" s="20">
        <f t="shared" si="6"/>
        <v>7</v>
      </c>
      <c r="D23" s="20">
        <v>3</v>
      </c>
      <c r="E23" s="20">
        <v>4</v>
      </c>
      <c r="F23" s="19">
        <f t="shared" si="7"/>
        <v>1.3333333333333333</v>
      </c>
      <c r="G23" s="19">
        <f t="shared" si="8"/>
        <v>0.5714285714285714</v>
      </c>
      <c r="H23" s="18">
        <f t="shared" ref="H23:J30" si="11">C23/SUM(C$23:C$30)</f>
        <v>1.4989293361884369E-2</v>
      </c>
      <c r="I23" s="18">
        <f t="shared" si="11"/>
        <v>9.8039215686274508E-3</v>
      </c>
      <c r="J23" s="18">
        <f t="shared" si="11"/>
        <v>2.4844720496894408E-2</v>
      </c>
      <c r="K23" s="18">
        <f t="shared" ref="K23:L30" si="12">D23/SUM($C$23:$C$30)</f>
        <v>6.4239828693790149E-3</v>
      </c>
      <c r="L23" s="18">
        <f t="shared" si="12"/>
        <v>8.5653104925053538E-3</v>
      </c>
    </row>
    <row r="24" spans="1:12" ht="18.600000000000001" customHeight="1" x14ac:dyDescent="0.4">
      <c r="A24" s="22" t="s">
        <v>43</v>
      </c>
      <c r="B24" s="23" t="s">
        <v>39</v>
      </c>
      <c r="C24" s="20">
        <f t="shared" si="6"/>
        <v>30</v>
      </c>
      <c r="D24" s="20">
        <v>13</v>
      </c>
      <c r="E24" s="20">
        <v>17</v>
      </c>
      <c r="F24" s="19">
        <f t="shared" si="7"/>
        <v>1.3076923076923077</v>
      </c>
      <c r="G24" s="19">
        <f t="shared" si="8"/>
        <v>0.56666666666666665</v>
      </c>
      <c r="H24" s="18">
        <f t="shared" si="11"/>
        <v>6.4239828693790149E-2</v>
      </c>
      <c r="I24" s="18">
        <f t="shared" si="11"/>
        <v>4.2483660130718956E-2</v>
      </c>
      <c r="J24" s="18">
        <f t="shared" si="11"/>
        <v>0.10559006211180125</v>
      </c>
      <c r="K24" s="18">
        <f t="shared" si="12"/>
        <v>2.7837259100642397E-2</v>
      </c>
      <c r="L24" s="18">
        <f t="shared" si="12"/>
        <v>3.6402569593147749E-2</v>
      </c>
    </row>
    <row r="25" spans="1:12" ht="18.600000000000001" customHeight="1" x14ac:dyDescent="0.4">
      <c r="A25" s="22" t="s">
        <v>43</v>
      </c>
      <c r="B25" s="21" t="s">
        <v>38</v>
      </c>
      <c r="C25" s="20">
        <f t="shared" si="6"/>
        <v>130</v>
      </c>
      <c r="D25" s="20">
        <v>63</v>
      </c>
      <c r="E25" s="20">
        <v>67</v>
      </c>
      <c r="F25" s="19">
        <f t="shared" si="7"/>
        <v>1.0634920634920635</v>
      </c>
      <c r="G25" s="19">
        <f t="shared" si="8"/>
        <v>0.51538461538461533</v>
      </c>
      <c r="H25" s="18">
        <f t="shared" si="11"/>
        <v>0.27837259100642398</v>
      </c>
      <c r="I25" s="18">
        <f t="shared" si="11"/>
        <v>0.20588235294117646</v>
      </c>
      <c r="J25" s="18">
        <f t="shared" si="11"/>
        <v>0.41614906832298137</v>
      </c>
      <c r="K25" s="18">
        <f t="shared" si="12"/>
        <v>0.13490364025695931</v>
      </c>
      <c r="L25" s="18">
        <f t="shared" si="12"/>
        <v>0.14346895074946467</v>
      </c>
    </row>
    <row r="26" spans="1:12" ht="18.600000000000001" customHeight="1" x14ac:dyDescent="0.4">
      <c r="A26" s="22" t="s">
        <v>43</v>
      </c>
      <c r="B26" s="21" t="s">
        <v>37</v>
      </c>
      <c r="C26" s="20">
        <f t="shared" si="6"/>
        <v>146</v>
      </c>
      <c r="D26" s="20">
        <v>109</v>
      </c>
      <c r="E26" s="20">
        <v>37</v>
      </c>
      <c r="F26" s="19">
        <f t="shared" si="7"/>
        <v>0.33944954128440369</v>
      </c>
      <c r="G26" s="19">
        <f t="shared" si="8"/>
        <v>0.25342465753424659</v>
      </c>
      <c r="H26" s="18">
        <f t="shared" si="11"/>
        <v>0.31263383297644537</v>
      </c>
      <c r="I26" s="18">
        <f t="shared" si="11"/>
        <v>0.3562091503267974</v>
      </c>
      <c r="J26" s="18">
        <f t="shared" si="11"/>
        <v>0.22981366459627328</v>
      </c>
      <c r="K26" s="18">
        <f t="shared" si="12"/>
        <v>0.23340471092077089</v>
      </c>
      <c r="L26" s="18">
        <f t="shared" si="12"/>
        <v>7.922912205567452E-2</v>
      </c>
    </row>
    <row r="27" spans="1:12" ht="18.600000000000001" customHeight="1" x14ac:dyDescent="0.4">
      <c r="A27" s="22" t="s">
        <v>43</v>
      </c>
      <c r="B27" s="21" t="s">
        <v>36</v>
      </c>
      <c r="C27" s="20">
        <f t="shared" si="6"/>
        <v>85</v>
      </c>
      <c r="D27" s="20">
        <v>71</v>
      </c>
      <c r="E27" s="20">
        <v>14</v>
      </c>
      <c r="F27" s="19">
        <f t="shared" si="7"/>
        <v>0.19718309859154928</v>
      </c>
      <c r="G27" s="19">
        <f t="shared" si="8"/>
        <v>0.16470588235294117</v>
      </c>
      <c r="H27" s="18">
        <f t="shared" si="11"/>
        <v>0.18201284796573874</v>
      </c>
      <c r="I27" s="18">
        <f t="shared" si="11"/>
        <v>0.23202614379084968</v>
      </c>
      <c r="J27" s="18">
        <f t="shared" si="11"/>
        <v>8.6956521739130432E-2</v>
      </c>
      <c r="K27" s="18">
        <f t="shared" si="12"/>
        <v>0.15203426124197003</v>
      </c>
      <c r="L27" s="18">
        <f t="shared" si="12"/>
        <v>2.9978586723768737E-2</v>
      </c>
    </row>
    <row r="28" spans="1:12" ht="18.600000000000001" customHeight="1" x14ac:dyDescent="0.4">
      <c r="A28" s="22" t="s">
        <v>43</v>
      </c>
      <c r="B28" s="21" t="s">
        <v>35</v>
      </c>
      <c r="C28" s="20">
        <f t="shared" si="6"/>
        <v>32</v>
      </c>
      <c r="D28" s="20">
        <v>26</v>
      </c>
      <c r="E28" s="20">
        <v>6</v>
      </c>
      <c r="F28" s="19">
        <f t="shared" si="7"/>
        <v>0.23076923076923078</v>
      </c>
      <c r="G28" s="19">
        <f t="shared" si="8"/>
        <v>0.1875</v>
      </c>
      <c r="H28" s="18">
        <f t="shared" si="11"/>
        <v>6.852248394004283E-2</v>
      </c>
      <c r="I28" s="18">
        <f t="shared" si="11"/>
        <v>8.4967320261437912E-2</v>
      </c>
      <c r="J28" s="18">
        <f t="shared" si="11"/>
        <v>3.7267080745341616E-2</v>
      </c>
      <c r="K28" s="18">
        <f t="shared" si="12"/>
        <v>5.5674518201284794E-2</v>
      </c>
      <c r="L28" s="18">
        <f t="shared" si="12"/>
        <v>1.284796573875803E-2</v>
      </c>
    </row>
    <row r="29" spans="1:12" ht="18.600000000000001" customHeight="1" x14ac:dyDescent="0.4">
      <c r="A29" s="22" t="s">
        <v>43</v>
      </c>
      <c r="B29" s="21" t="s">
        <v>34</v>
      </c>
      <c r="C29" s="20">
        <f t="shared" si="6"/>
        <v>25</v>
      </c>
      <c r="D29" s="20">
        <v>14</v>
      </c>
      <c r="E29" s="20">
        <v>11</v>
      </c>
      <c r="F29" s="19">
        <f t="shared" si="7"/>
        <v>0.7857142857142857</v>
      </c>
      <c r="G29" s="19">
        <f t="shared" si="8"/>
        <v>0.44</v>
      </c>
      <c r="H29" s="18">
        <f t="shared" si="11"/>
        <v>5.353319057815846E-2</v>
      </c>
      <c r="I29" s="18">
        <f t="shared" si="11"/>
        <v>4.5751633986928102E-2</v>
      </c>
      <c r="J29" s="18">
        <f t="shared" si="11"/>
        <v>6.8322981366459631E-2</v>
      </c>
      <c r="K29" s="18">
        <f t="shared" si="12"/>
        <v>2.9978586723768737E-2</v>
      </c>
      <c r="L29" s="18">
        <f t="shared" si="12"/>
        <v>2.3554603854389723E-2</v>
      </c>
    </row>
    <row r="30" spans="1:12" ht="18.600000000000001" customHeight="1" x14ac:dyDescent="0.4">
      <c r="A30" s="22" t="s">
        <v>43</v>
      </c>
      <c r="B30" s="21" t="s">
        <v>32</v>
      </c>
      <c r="C30" s="20">
        <f t="shared" si="6"/>
        <v>12</v>
      </c>
      <c r="D30" s="20">
        <v>7</v>
      </c>
      <c r="E30" s="20">
        <v>5</v>
      </c>
      <c r="F30" s="19">
        <f t="shared" si="7"/>
        <v>0.7142857142857143</v>
      </c>
      <c r="G30" s="19">
        <f t="shared" si="8"/>
        <v>0.41666666666666669</v>
      </c>
      <c r="H30" s="18">
        <f t="shared" si="11"/>
        <v>2.569593147751606E-2</v>
      </c>
      <c r="I30" s="18">
        <f t="shared" si="11"/>
        <v>2.2875816993464051E-2</v>
      </c>
      <c r="J30" s="18">
        <f t="shared" si="11"/>
        <v>3.1055900621118012E-2</v>
      </c>
      <c r="K30" s="18">
        <f t="shared" si="12"/>
        <v>1.4989293361884369E-2</v>
      </c>
      <c r="L30" s="18">
        <f t="shared" si="12"/>
        <v>1.0706638115631691E-2</v>
      </c>
    </row>
    <row r="31" spans="1:12" ht="18.600000000000001" customHeight="1" x14ac:dyDescent="0.4">
      <c r="A31" s="22" t="s">
        <v>42</v>
      </c>
      <c r="B31" s="24" t="s">
        <v>40</v>
      </c>
      <c r="C31" s="20">
        <f t="shared" si="6"/>
        <v>52</v>
      </c>
      <c r="D31" s="20">
        <v>27</v>
      </c>
      <c r="E31" s="20">
        <v>25</v>
      </c>
      <c r="F31" s="19">
        <f t="shared" si="7"/>
        <v>0.92592592592592593</v>
      </c>
      <c r="G31" s="19">
        <f t="shared" si="8"/>
        <v>0.48076923076923078</v>
      </c>
      <c r="H31" s="18">
        <f t="shared" ref="H31:J38" si="13">C31/SUM(C$31:C$38)</f>
        <v>1.2849023968371634E-2</v>
      </c>
      <c r="I31" s="18">
        <f t="shared" si="13"/>
        <v>1.1602922217447357E-2</v>
      </c>
      <c r="J31" s="18">
        <f t="shared" si="13"/>
        <v>1.4534883720930232E-2</v>
      </c>
      <c r="K31" s="18">
        <f t="shared" ref="K31:L38" si="14">D31/SUM($C$31:$C$38)</f>
        <v>6.671608598962194E-3</v>
      </c>
      <c r="L31" s="18">
        <f t="shared" si="14"/>
        <v>6.1774153694094391E-3</v>
      </c>
    </row>
    <row r="32" spans="1:12" ht="18.600000000000001" customHeight="1" x14ac:dyDescent="0.4">
      <c r="A32" s="22" t="s">
        <v>42</v>
      </c>
      <c r="B32" s="23" t="s">
        <v>39</v>
      </c>
      <c r="C32" s="20">
        <f t="shared" si="6"/>
        <v>231</v>
      </c>
      <c r="D32" s="20">
        <v>75</v>
      </c>
      <c r="E32" s="20">
        <v>156</v>
      </c>
      <c r="F32" s="19">
        <f t="shared" si="7"/>
        <v>2.08</v>
      </c>
      <c r="G32" s="19">
        <f t="shared" si="8"/>
        <v>0.67532467532467533</v>
      </c>
      <c r="H32" s="18">
        <f t="shared" si="13"/>
        <v>5.7079318013343219E-2</v>
      </c>
      <c r="I32" s="18">
        <f t="shared" si="13"/>
        <v>3.2230339492909328E-2</v>
      </c>
      <c r="J32" s="18">
        <f t="shared" si="13"/>
        <v>9.0697674418604657E-2</v>
      </c>
      <c r="K32" s="18">
        <f t="shared" si="14"/>
        <v>1.8532246108228317E-2</v>
      </c>
      <c r="L32" s="18">
        <f t="shared" si="14"/>
        <v>3.8547071905114902E-2</v>
      </c>
    </row>
    <row r="33" spans="1:12" ht="18.600000000000001" customHeight="1" x14ac:dyDescent="0.4">
      <c r="A33" s="22" t="s">
        <v>42</v>
      </c>
      <c r="B33" s="21" t="s">
        <v>38</v>
      </c>
      <c r="C33" s="20">
        <f t="shared" si="6"/>
        <v>1562</v>
      </c>
      <c r="D33" s="20">
        <v>678</v>
      </c>
      <c r="E33" s="20">
        <v>884</v>
      </c>
      <c r="F33" s="19">
        <f t="shared" si="7"/>
        <v>1.303834808259587</v>
      </c>
      <c r="G33" s="19">
        <f t="shared" si="8"/>
        <v>0.56594110115236873</v>
      </c>
      <c r="H33" s="18">
        <f t="shared" si="13"/>
        <v>0.38596491228070173</v>
      </c>
      <c r="I33" s="18">
        <f t="shared" si="13"/>
        <v>0.29136226901590029</v>
      </c>
      <c r="J33" s="18">
        <f t="shared" si="13"/>
        <v>0.51395348837209298</v>
      </c>
      <c r="K33" s="18">
        <f t="shared" si="14"/>
        <v>0.167531504818384</v>
      </c>
      <c r="L33" s="18">
        <f t="shared" si="14"/>
        <v>0.21843340746231776</v>
      </c>
    </row>
    <row r="34" spans="1:12" ht="18.600000000000001" customHeight="1" x14ac:dyDescent="0.4">
      <c r="A34" s="22" t="s">
        <v>42</v>
      </c>
      <c r="B34" s="21" t="s">
        <v>37</v>
      </c>
      <c r="C34" s="20">
        <f t="shared" si="6"/>
        <v>989</v>
      </c>
      <c r="D34" s="20">
        <v>622</v>
      </c>
      <c r="E34" s="20">
        <v>367</v>
      </c>
      <c r="F34" s="19">
        <f t="shared" si="7"/>
        <v>0.590032154340836</v>
      </c>
      <c r="G34" s="19">
        <f t="shared" si="8"/>
        <v>0.37108190091001009</v>
      </c>
      <c r="H34" s="18">
        <f t="shared" si="13"/>
        <v>0.2443785520138374</v>
      </c>
      <c r="I34" s="18">
        <f t="shared" si="13"/>
        <v>0.26729694886119465</v>
      </c>
      <c r="J34" s="18">
        <f t="shared" si="13"/>
        <v>0.21337209302325583</v>
      </c>
      <c r="K34" s="18">
        <f t="shared" si="14"/>
        <v>0.15369409439090684</v>
      </c>
      <c r="L34" s="18">
        <f t="shared" si="14"/>
        <v>9.0684457622930564E-2</v>
      </c>
    </row>
    <row r="35" spans="1:12" ht="18.600000000000001" customHeight="1" x14ac:dyDescent="0.4">
      <c r="A35" s="22" t="s">
        <v>42</v>
      </c>
      <c r="B35" s="21" t="s">
        <v>36</v>
      </c>
      <c r="C35" s="20">
        <f t="shared" si="6"/>
        <v>720</v>
      </c>
      <c r="D35" s="20">
        <v>537</v>
      </c>
      <c r="E35" s="20">
        <v>183</v>
      </c>
      <c r="F35" s="19">
        <f t="shared" si="7"/>
        <v>0.34078212290502791</v>
      </c>
      <c r="G35" s="19">
        <f t="shared" si="8"/>
        <v>0.25416666666666665</v>
      </c>
      <c r="H35" s="18">
        <f t="shared" si="13"/>
        <v>0.17790956263899185</v>
      </c>
      <c r="I35" s="18">
        <f t="shared" si="13"/>
        <v>0.23076923076923078</v>
      </c>
      <c r="J35" s="18">
        <f t="shared" si="13"/>
        <v>0.1063953488372093</v>
      </c>
      <c r="K35" s="18">
        <f t="shared" si="14"/>
        <v>0.13269088213491476</v>
      </c>
      <c r="L35" s="18">
        <f t="shared" si="14"/>
        <v>4.5218680504077097E-2</v>
      </c>
    </row>
    <row r="36" spans="1:12" ht="18.600000000000001" customHeight="1" x14ac:dyDescent="0.4">
      <c r="A36" s="22" t="s">
        <v>42</v>
      </c>
      <c r="B36" s="21" t="s">
        <v>35</v>
      </c>
      <c r="C36" s="20">
        <f t="shared" si="6"/>
        <v>337</v>
      </c>
      <c r="D36" s="20">
        <v>262</v>
      </c>
      <c r="E36" s="20">
        <v>75</v>
      </c>
      <c r="F36" s="19">
        <f t="shared" si="7"/>
        <v>0.2862595419847328</v>
      </c>
      <c r="G36" s="19">
        <f t="shared" si="8"/>
        <v>0.22255192878338279</v>
      </c>
      <c r="H36" s="18">
        <f t="shared" si="13"/>
        <v>8.3271559179639243E-2</v>
      </c>
      <c r="I36" s="18">
        <f t="shared" si="13"/>
        <v>0.11259131929522991</v>
      </c>
      <c r="J36" s="18">
        <f t="shared" si="13"/>
        <v>4.3604651162790699E-2</v>
      </c>
      <c r="K36" s="18">
        <f t="shared" si="14"/>
        <v>6.4739313071410926E-2</v>
      </c>
      <c r="L36" s="18">
        <f t="shared" si="14"/>
        <v>1.8532246108228317E-2</v>
      </c>
    </row>
    <row r="37" spans="1:12" ht="18.600000000000001" customHeight="1" x14ac:dyDescent="0.4">
      <c r="A37" s="22" t="s">
        <v>42</v>
      </c>
      <c r="B37" s="21" t="s">
        <v>34</v>
      </c>
      <c r="C37" s="20">
        <f t="shared" si="6"/>
        <v>114</v>
      </c>
      <c r="D37" s="20">
        <v>92</v>
      </c>
      <c r="E37" s="20">
        <v>22</v>
      </c>
      <c r="F37" s="19">
        <f t="shared" si="7"/>
        <v>0.2391304347826087</v>
      </c>
      <c r="G37" s="19">
        <f t="shared" si="8"/>
        <v>0.19298245614035087</v>
      </c>
      <c r="H37" s="18">
        <f t="shared" si="13"/>
        <v>2.8169014084507043E-2</v>
      </c>
      <c r="I37" s="18">
        <f t="shared" si="13"/>
        <v>3.9535883111302107E-2</v>
      </c>
      <c r="J37" s="18">
        <f t="shared" si="13"/>
        <v>1.2790697674418604E-2</v>
      </c>
      <c r="K37" s="18">
        <f t="shared" si="14"/>
        <v>2.2732888559426737E-2</v>
      </c>
      <c r="L37" s="18">
        <f t="shared" si="14"/>
        <v>5.4361255250803065E-3</v>
      </c>
    </row>
    <row r="38" spans="1:12" ht="18.600000000000001" customHeight="1" x14ac:dyDescent="0.4">
      <c r="A38" s="22" t="s">
        <v>42</v>
      </c>
      <c r="B38" s="21" t="s">
        <v>32</v>
      </c>
      <c r="C38" s="20">
        <f t="shared" si="6"/>
        <v>42</v>
      </c>
      <c r="D38" s="20">
        <v>34</v>
      </c>
      <c r="E38" s="20">
        <v>8</v>
      </c>
      <c r="F38" s="19">
        <f t="shared" si="7"/>
        <v>0.23529411764705882</v>
      </c>
      <c r="G38" s="19">
        <f t="shared" si="8"/>
        <v>0.19047619047619047</v>
      </c>
      <c r="H38" s="18">
        <f t="shared" si="13"/>
        <v>1.0378057820607857E-2</v>
      </c>
      <c r="I38" s="18">
        <f t="shared" si="13"/>
        <v>1.461108723678556E-2</v>
      </c>
      <c r="J38" s="18">
        <f t="shared" si="13"/>
        <v>4.6511627906976744E-3</v>
      </c>
      <c r="K38" s="18">
        <f t="shared" si="14"/>
        <v>8.401284902396838E-3</v>
      </c>
      <c r="L38" s="18">
        <f t="shared" si="14"/>
        <v>1.9767729182110206E-3</v>
      </c>
    </row>
    <row r="39" spans="1:12" ht="18.600000000000001" customHeight="1" x14ac:dyDescent="0.4">
      <c r="A39" s="22" t="s">
        <v>41</v>
      </c>
      <c r="B39" s="24" t="s">
        <v>40</v>
      </c>
      <c r="C39" s="20">
        <f t="shared" si="6"/>
        <v>327</v>
      </c>
      <c r="D39" s="20">
        <v>169</v>
      </c>
      <c r="E39" s="20">
        <v>158</v>
      </c>
      <c r="F39" s="19">
        <f t="shared" si="7"/>
        <v>0.9349112426035503</v>
      </c>
      <c r="G39" s="19">
        <f t="shared" si="8"/>
        <v>0.48318042813455658</v>
      </c>
      <c r="H39" s="18">
        <f t="shared" ref="H39:J46" si="15">C39/SUM(C$39:C$46)</f>
        <v>1.2885176136811411E-2</v>
      </c>
      <c r="I39" s="18">
        <f t="shared" si="15"/>
        <v>1.1255411255411256E-2</v>
      </c>
      <c r="J39" s="18">
        <f t="shared" si="15"/>
        <v>1.524655022676831E-2</v>
      </c>
      <c r="K39" s="18">
        <f t="shared" ref="K39:L46" si="16">D39/SUM($C$39:$C$46)</f>
        <v>6.6593112144377022E-3</v>
      </c>
      <c r="L39" s="18">
        <f t="shared" si="16"/>
        <v>6.2258649223737098E-3</v>
      </c>
    </row>
    <row r="40" spans="1:12" ht="18.600000000000001" customHeight="1" x14ac:dyDescent="0.4">
      <c r="A40" s="22" t="s">
        <v>41</v>
      </c>
      <c r="B40" s="23" t="s">
        <v>39</v>
      </c>
      <c r="C40" s="20">
        <f t="shared" si="6"/>
        <v>1126</v>
      </c>
      <c r="D40" s="20">
        <v>594</v>
      </c>
      <c r="E40" s="20">
        <v>532</v>
      </c>
      <c r="F40" s="19">
        <f t="shared" si="7"/>
        <v>0.89562289562289565</v>
      </c>
      <c r="G40" s="19">
        <f t="shared" si="8"/>
        <v>0.47246891651865008</v>
      </c>
      <c r="H40" s="18">
        <f t="shared" si="15"/>
        <v>4.4369138624005044E-2</v>
      </c>
      <c r="I40" s="18">
        <f t="shared" si="15"/>
        <v>3.9560439560439559E-2</v>
      </c>
      <c r="J40" s="18">
        <f t="shared" si="15"/>
        <v>5.1336485573675573E-2</v>
      </c>
      <c r="K40" s="18">
        <f t="shared" si="16"/>
        <v>2.340609977145559E-2</v>
      </c>
      <c r="L40" s="18">
        <f t="shared" si="16"/>
        <v>2.0963038852549451E-2</v>
      </c>
    </row>
    <row r="41" spans="1:12" ht="18.600000000000001" customHeight="1" x14ac:dyDescent="0.4">
      <c r="A41" s="22" t="s">
        <v>41</v>
      </c>
      <c r="B41" s="21" t="s">
        <v>38</v>
      </c>
      <c r="C41" s="20">
        <f t="shared" si="6"/>
        <v>9506</v>
      </c>
      <c r="D41" s="20">
        <v>4250</v>
      </c>
      <c r="E41" s="20">
        <v>5256</v>
      </c>
      <c r="F41" s="19">
        <f t="shared" si="7"/>
        <v>1.2367058823529411</v>
      </c>
      <c r="G41" s="19">
        <f t="shared" si="8"/>
        <v>0.55291394908478853</v>
      </c>
      <c r="H41" s="18">
        <f t="shared" si="15"/>
        <v>0.37457640476002835</v>
      </c>
      <c r="I41" s="18">
        <f t="shared" si="15"/>
        <v>0.28305028305028307</v>
      </c>
      <c r="J41" s="18">
        <f t="shared" si="15"/>
        <v>0.50718903792338121</v>
      </c>
      <c r="K41" s="18">
        <f t="shared" si="16"/>
        <v>0.16746788557017889</v>
      </c>
      <c r="L41" s="18">
        <f t="shared" si="16"/>
        <v>0.20710851918984949</v>
      </c>
    </row>
    <row r="42" spans="1:12" ht="18.600000000000001" customHeight="1" x14ac:dyDescent="0.4">
      <c r="A42" s="22" t="s">
        <v>41</v>
      </c>
      <c r="B42" s="21" t="s">
        <v>37</v>
      </c>
      <c r="C42" s="20">
        <f t="shared" si="6"/>
        <v>7417</v>
      </c>
      <c r="D42" s="20">
        <v>4821</v>
      </c>
      <c r="E42" s="20">
        <v>2596</v>
      </c>
      <c r="F42" s="19">
        <f t="shared" si="7"/>
        <v>0.53847749429578928</v>
      </c>
      <c r="G42" s="19">
        <f t="shared" si="8"/>
        <v>0.35000674127005527</v>
      </c>
      <c r="H42" s="18">
        <f t="shared" si="15"/>
        <v>0.29226101347623928</v>
      </c>
      <c r="I42" s="18">
        <f t="shared" si="15"/>
        <v>0.32107892107892105</v>
      </c>
      <c r="J42" s="18">
        <f t="shared" si="15"/>
        <v>0.25050661005500335</v>
      </c>
      <c r="K42" s="18">
        <f t="shared" si="16"/>
        <v>0.18996768854913704</v>
      </c>
      <c r="L42" s="18">
        <f t="shared" si="16"/>
        <v>0.10229332492710222</v>
      </c>
    </row>
    <row r="43" spans="1:12" ht="18.600000000000001" customHeight="1" x14ac:dyDescent="0.4">
      <c r="A43" s="22" t="s">
        <v>41</v>
      </c>
      <c r="B43" s="21" t="s">
        <v>36</v>
      </c>
      <c r="C43" s="20">
        <f t="shared" si="6"/>
        <v>3593</v>
      </c>
      <c r="D43" s="20">
        <v>2592</v>
      </c>
      <c r="E43" s="20">
        <v>1001</v>
      </c>
      <c r="F43" s="19">
        <f t="shared" si="7"/>
        <v>0.38618827160493829</v>
      </c>
      <c r="G43" s="19">
        <f t="shared" si="8"/>
        <v>0.27859727247425548</v>
      </c>
      <c r="H43" s="18">
        <f t="shared" si="15"/>
        <v>0.14157932067144771</v>
      </c>
      <c r="I43" s="18">
        <f t="shared" si="15"/>
        <v>0.17262737262737263</v>
      </c>
      <c r="J43" s="18">
        <f t="shared" si="15"/>
        <v>9.6593650487310626E-2</v>
      </c>
      <c r="K43" s="18">
        <f t="shared" si="16"/>
        <v>0.10213570809362441</v>
      </c>
      <c r="L43" s="18">
        <f t="shared" si="16"/>
        <v>3.9443612577823313E-2</v>
      </c>
    </row>
    <row r="44" spans="1:12" ht="18.600000000000001" customHeight="1" x14ac:dyDescent="0.4">
      <c r="A44" s="22" t="s">
        <v>41</v>
      </c>
      <c r="B44" s="21" t="s">
        <v>35</v>
      </c>
      <c r="C44" s="20">
        <f t="shared" si="6"/>
        <v>2458</v>
      </c>
      <c r="D44" s="20">
        <v>1851</v>
      </c>
      <c r="E44" s="20">
        <v>607</v>
      </c>
      <c r="F44" s="19">
        <f t="shared" si="7"/>
        <v>0.32793084819016749</v>
      </c>
      <c r="G44" s="19">
        <f t="shared" si="8"/>
        <v>0.24694873881204232</v>
      </c>
      <c r="H44" s="18">
        <f t="shared" si="15"/>
        <v>9.6855544172117586E-2</v>
      </c>
      <c r="I44" s="18">
        <f t="shared" si="15"/>
        <v>0.12327672327672327</v>
      </c>
      <c r="J44" s="18">
        <f t="shared" si="15"/>
        <v>5.8573772073723822E-2</v>
      </c>
      <c r="K44" s="18">
        <f t="shared" si="16"/>
        <v>7.2937189691859097E-2</v>
      </c>
      <c r="L44" s="18">
        <f t="shared" si="16"/>
        <v>2.3918354480258492E-2</v>
      </c>
    </row>
    <row r="45" spans="1:12" ht="18.600000000000001" customHeight="1" x14ac:dyDescent="0.4">
      <c r="A45" s="22" t="s">
        <v>41</v>
      </c>
      <c r="B45" s="21" t="s">
        <v>34</v>
      </c>
      <c r="C45" s="20">
        <f t="shared" si="6"/>
        <v>771</v>
      </c>
      <c r="D45" s="20">
        <v>599</v>
      </c>
      <c r="E45" s="20">
        <v>172</v>
      </c>
      <c r="F45" s="19">
        <f t="shared" si="7"/>
        <v>0.28714524207011688</v>
      </c>
      <c r="G45" s="19">
        <f t="shared" si="8"/>
        <v>0.2230869001297017</v>
      </c>
      <c r="H45" s="18">
        <f t="shared" si="15"/>
        <v>3.0380644652848923E-2</v>
      </c>
      <c r="I45" s="18">
        <f t="shared" si="15"/>
        <v>3.9893439893439894E-2</v>
      </c>
      <c r="J45" s="18">
        <f t="shared" si="15"/>
        <v>1.6597510373443983E-2</v>
      </c>
      <c r="K45" s="18">
        <f t="shared" si="16"/>
        <v>2.3603120813302861E-2</v>
      </c>
      <c r="L45" s="18">
        <f t="shared" si="16"/>
        <v>6.7775238395460635E-3</v>
      </c>
    </row>
    <row r="46" spans="1:12" ht="18.600000000000001" customHeight="1" x14ac:dyDescent="0.4">
      <c r="A46" s="22" t="s">
        <v>41</v>
      </c>
      <c r="B46" s="21" t="s">
        <v>32</v>
      </c>
      <c r="C46" s="20">
        <f t="shared" si="6"/>
        <v>180</v>
      </c>
      <c r="D46" s="20">
        <v>139</v>
      </c>
      <c r="E46" s="20">
        <v>41</v>
      </c>
      <c r="F46" s="19">
        <f t="shared" si="7"/>
        <v>0.29496402877697842</v>
      </c>
      <c r="G46" s="19">
        <f t="shared" si="8"/>
        <v>0.22777777777777777</v>
      </c>
      <c r="H46" s="18">
        <f t="shared" si="15"/>
        <v>7.0927575065016946E-3</v>
      </c>
      <c r="I46" s="18">
        <f t="shared" si="15"/>
        <v>9.2574092574092583E-3</v>
      </c>
      <c r="J46" s="18">
        <f t="shared" si="15"/>
        <v>3.9563832866930425E-3</v>
      </c>
      <c r="K46" s="18">
        <f t="shared" si="16"/>
        <v>5.4771849633540861E-3</v>
      </c>
      <c r="L46" s="18">
        <f t="shared" si="16"/>
        <v>1.6155725431476081E-3</v>
      </c>
    </row>
    <row r="47" spans="1:12" ht="18.600000000000001" customHeight="1" x14ac:dyDescent="0.4">
      <c r="A47" s="22" t="s">
        <v>33</v>
      </c>
      <c r="B47" s="24" t="s">
        <v>40</v>
      </c>
      <c r="C47" s="20">
        <f t="shared" si="6"/>
        <v>6</v>
      </c>
      <c r="D47" s="20">
        <v>3</v>
      </c>
      <c r="E47" s="20">
        <v>3</v>
      </c>
      <c r="F47" s="19">
        <f t="shared" si="7"/>
        <v>1</v>
      </c>
      <c r="G47" s="19">
        <f t="shared" si="8"/>
        <v>0.5</v>
      </c>
      <c r="H47" s="18">
        <f t="shared" ref="H47:J54" si="17">C47/SUM(C$47:C$54)</f>
        <v>4.658385093167702E-3</v>
      </c>
      <c r="I47" s="18">
        <f t="shared" si="17"/>
        <v>3.9215686274509803E-3</v>
      </c>
      <c r="J47" s="18">
        <f t="shared" si="17"/>
        <v>5.7361376673040155E-3</v>
      </c>
      <c r="K47" s="18">
        <f t="shared" ref="K47:L54" si="18">D47/SUM($C$47:$C$54)</f>
        <v>2.329192546583851E-3</v>
      </c>
      <c r="L47" s="18">
        <f t="shared" si="18"/>
        <v>2.329192546583851E-3</v>
      </c>
    </row>
    <row r="48" spans="1:12" ht="18.600000000000001" customHeight="1" x14ac:dyDescent="0.4">
      <c r="A48" s="22" t="s">
        <v>33</v>
      </c>
      <c r="B48" s="23" t="s">
        <v>39</v>
      </c>
      <c r="C48" s="20">
        <f t="shared" si="6"/>
        <v>46</v>
      </c>
      <c r="D48" s="20">
        <v>26</v>
      </c>
      <c r="E48" s="20">
        <v>20</v>
      </c>
      <c r="F48" s="19">
        <f t="shared" si="7"/>
        <v>0.76923076923076927</v>
      </c>
      <c r="G48" s="19">
        <f t="shared" si="8"/>
        <v>0.43478260869565216</v>
      </c>
      <c r="H48" s="18">
        <f t="shared" si="17"/>
        <v>3.5714285714285712E-2</v>
      </c>
      <c r="I48" s="18">
        <f t="shared" si="17"/>
        <v>3.3986928104575161E-2</v>
      </c>
      <c r="J48" s="18">
        <f t="shared" si="17"/>
        <v>3.8240917782026769E-2</v>
      </c>
      <c r="K48" s="18">
        <f t="shared" si="18"/>
        <v>2.0186335403726708E-2</v>
      </c>
      <c r="L48" s="18">
        <f t="shared" si="18"/>
        <v>1.5527950310559006E-2</v>
      </c>
    </row>
    <row r="49" spans="1:12" ht="18.600000000000001" customHeight="1" x14ac:dyDescent="0.4">
      <c r="A49" s="22" t="s">
        <v>33</v>
      </c>
      <c r="B49" s="21" t="s">
        <v>38</v>
      </c>
      <c r="C49" s="20">
        <f t="shared" si="6"/>
        <v>376</v>
      </c>
      <c r="D49" s="20">
        <v>181</v>
      </c>
      <c r="E49" s="20">
        <v>195</v>
      </c>
      <c r="F49" s="19">
        <f t="shared" si="7"/>
        <v>1.0773480662983426</v>
      </c>
      <c r="G49" s="19">
        <f t="shared" si="8"/>
        <v>0.5186170212765957</v>
      </c>
      <c r="H49" s="18">
        <f t="shared" si="17"/>
        <v>0.29192546583850931</v>
      </c>
      <c r="I49" s="18">
        <f t="shared" si="17"/>
        <v>0.23660130718954248</v>
      </c>
      <c r="J49" s="18">
        <f t="shared" si="17"/>
        <v>0.37284894837476101</v>
      </c>
      <c r="K49" s="18">
        <f t="shared" si="18"/>
        <v>0.14052795031055901</v>
      </c>
      <c r="L49" s="18">
        <f t="shared" si="18"/>
        <v>0.1513975155279503</v>
      </c>
    </row>
    <row r="50" spans="1:12" ht="18.600000000000001" customHeight="1" x14ac:dyDescent="0.4">
      <c r="A50" s="22" t="s">
        <v>33</v>
      </c>
      <c r="B50" s="21" t="s">
        <v>37</v>
      </c>
      <c r="C50" s="20">
        <f t="shared" si="6"/>
        <v>427</v>
      </c>
      <c r="D50" s="20">
        <v>254</v>
      </c>
      <c r="E50" s="20">
        <v>173</v>
      </c>
      <c r="F50" s="19">
        <f t="shared" si="7"/>
        <v>0.68110236220472442</v>
      </c>
      <c r="G50" s="19">
        <f t="shared" si="8"/>
        <v>0.40515222482435598</v>
      </c>
      <c r="H50" s="18">
        <f t="shared" si="17"/>
        <v>0.33152173913043476</v>
      </c>
      <c r="I50" s="18">
        <f t="shared" si="17"/>
        <v>0.33202614379084966</v>
      </c>
      <c r="J50" s="18">
        <f t="shared" si="17"/>
        <v>0.33078393881453155</v>
      </c>
      <c r="K50" s="18">
        <f t="shared" si="18"/>
        <v>0.19720496894409939</v>
      </c>
      <c r="L50" s="18">
        <f t="shared" si="18"/>
        <v>0.13431677018633539</v>
      </c>
    </row>
    <row r="51" spans="1:12" ht="18.600000000000001" customHeight="1" x14ac:dyDescent="0.4">
      <c r="A51" s="22" t="s">
        <v>33</v>
      </c>
      <c r="B51" s="21" t="s">
        <v>36</v>
      </c>
      <c r="C51" s="20">
        <f t="shared" si="6"/>
        <v>234</v>
      </c>
      <c r="D51" s="20">
        <v>162</v>
      </c>
      <c r="E51" s="20">
        <v>72</v>
      </c>
      <c r="F51" s="19">
        <f t="shared" si="7"/>
        <v>0.44444444444444442</v>
      </c>
      <c r="G51" s="19">
        <f t="shared" si="8"/>
        <v>0.30769230769230771</v>
      </c>
      <c r="H51" s="18">
        <f t="shared" si="17"/>
        <v>0.18167701863354038</v>
      </c>
      <c r="I51" s="18">
        <f t="shared" si="17"/>
        <v>0.21176470588235294</v>
      </c>
      <c r="J51" s="18">
        <f t="shared" si="17"/>
        <v>0.13766730401529637</v>
      </c>
      <c r="K51" s="18">
        <f t="shared" si="18"/>
        <v>0.12577639751552794</v>
      </c>
      <c r="L51" s="18">
        <f t="shared" si="18"/>
        <v>5.5900621118012424E-2</v>
      </c>
    </row>
    <row r="52" spans="1:12" ht="18.600000000000001" customHeight="1" x14ac:dyDescent="0.4">
      <c r="A52" s="22" t="s">
        <v>33</v>
      </c>
      <c r="B52" s="21" t="s">
        <v>35</v>
      </c>
      <c r="C52" s="20">
        <f t="shared" si="6"/>
        <v>122</v>
      </c>
      <c r="D52" s="20">
        <v>82</v>
      </c>
      <c r="E52" s="20">
        <v>40</v>
      </c>
      <c r="F52" s="19">
        <f t="shared" si="7"/>
        <v>0.48780487804878048</v>
      </c>
      <c r="G52" s="19">
        <f t="shared" si="8"/>
        <v>0.32786885245901637</v>
      </c>
      <c r="H52" s="18">
        <f t="shared" si="17"/>
        <v>9.4720496894409936E-2</v>
      </c>
      <c r="I52" s="18">
        <f t="shared" si="17"/>
        <v>0.10718954248366012</v>
      </c>
      <c r="J52" s="18">
        <f t="shared" si="17"/>
        <v>7.6481835564053538E-2</v>
      </c>
      <c r="K52" s="18">
        <f t="shared" si="18"/>
        <v>6.3664596273291921E-2</v>
      </c>
      <c r="L52" s="18">
        <f t="shared" si="18"/>
        <v>3.1055900621118012E-2</v>
      </c>
    </row>
    <row r="53" spans="1:12" ht="18.600000000000001" customHeight="1" x14ac:dyDescent="0.4">
      <c r="A53" s="22" t="s">
        <v>33</v>
      </c>
      <c r="B53" s="21" t="s">
        <v>34</v>
      </c>
      <c r="C53" s="20">
        <f t="shared" si="6"/>
        <v>64</v>
      </c>
      <c r="D53" s="20">
        <v>49</v>
      </c>
      <c r="E53" s="20">
        <v>15</v>
      </c>
      <c r="F53" s="19">
        <f t="shared" si="7"/>
        <v>0.30612244897959184</v>
      </c>
      <c r="G53" s="19">
        <f t="shared" si="8"/>
        <v>0.234375</v>
      </c>
      <c r="H53" s="18">
        <f t="shared" si="17"/>
        <v>4.9689440993788817E-2</v>
      </c>
      <c r="I53" s="18">
        <f t="shared" si="17"/>
        <v>6.4052287581699341E-2</v>
      </c>
      <c r="J53" s="18">
        <f t="shared" si="17"/>
        <v>2.8680688336520075E-2</v>
      </c>
      <c r="K53" s="18">
        <f t="shared" si="18"/>
        <v>3.8043478260869568E-2</v>
      </c>
      <c r="L53" s="18">
        <f t="shared" si="18"/>
        <v>1.1645962732919254E-2</v>
      </c>
    </row>
    <row r="54" spans="1:12" ht="18.600000000000001" customHeight="1" x14ac:dyDescent="0.4">
      <c r="A54" s="22" t="s">
        <v>33</v>
      </c>
      <c r="B54" s="21" t="s">
        <v>32</v>
      </c>
      <c r="C54" s="20">
        <f t="shared" si="6"/>
        <v>13</v>
      </c>
      <c r="D54" s="20">
        <v>8</v>
      </c>
      <c r="E54" s="20">
        <v>5</v>
      </c>
      <c r="F54" s="19">
        <f t="shared" si="7"/>
        <v>0.625</v>
      </c>
      <c r="G54" s="19">
        <f t="shared" si="8"/>
        <v>0.38461538461538464</v>
      </c>
      <c r="H54" s="18">
        <f t="shared" si="17"/>
        <v>1.0093167701863354E-2</v>
      </c>
      <c r="I54" s="18">
        <f t="shared" si="17"/>
        <v>1.045751633986928E-2</v>
      </c>
      <c r="J54" s="18">
        <f t="shared" si="17"/>
        <v>9.5602294455066923E-3</v>
      </c>
      <c r="K54" s="18">
        <f t="shared" si="18"/>
        <v>6.2111801242236021E-3</v>
      </c>
      <c r="L54" s="18">
        <f t="shared" si="18"/>
        <v>3.8819875776397515E-3</v>
      </c>
    </row>
    <row r="394" customFormat="1" ht="18.600000000000001" customHeight="1" x14ac:dyDescent="0.4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数据收集及整理过程</vt:lpstr>
      <vt:lpstr>13.电视剧播出时演员分年龄段数量（以十年为单位）</vt:lpstr>
      <vt:lpstr>14.电视剧出品时演员分年龄段数量（以十年为单位）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gao_xiaolin</dc:creator>
  <cp:lastModifiedBy>gao_xiaolin</cp:lastModifiedBy>
  <dcterms:created xsi:type="dcterms:W3CDTF">2021-05-16T14:50:55Z</dcterms:created>
  <dcterms:modified xsi:type="dcterms:W3CDTF">2021-05-19T14:06:39Z</dcterms:modified>
</cp:coreProperties>
</file>