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gao_xiaolin\Desktop\消失的面孔_数据包\"/>
    </mc:Choice>
  </mc:AlternateContent>
  <xr:revisionPtr revIDLastSave="0" documentId="13_ncr:1_{49D79325-7B42-4750-8D0F-7F61530E22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数据收集及整理过程" sheetId="2" r:id="rId1"/>
    <sheet name="2021年时演员数量与年龄" sheetId="3" r:id="rId2"/>
    <sheet name="演员参演剧目数" sheetId="4" r:id="rId3"/>
    <sheet name="参演剧数前一百名中的演员数量与年龄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5" l="1"/>
  <c r="D4" i="5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C3" i="3"/>
  <c r="L3" i="3" s="1"/>
  <c r="F3" i="3"/>
  <c r="I3" i="3"/>
  <c r="J3" i="3"/>
  <c r="C4" i="3"/>
  <c r="L7" i="3" s="1"/>
  <c r="F4" i="3"/>
  <c r="I4" i="3"/>
  <c r="J4" i="3"/>
  <c r="C5" i="3"/>
  <c r="L8" i="3" s="1"/>
  <c r="F5" i="3"/>
  <c r="I5" i="3"/>
  <c r="J5" i="3"/>
  <c r="C6" i="3"/>
  <c r="G6" i="3" s="1"/>
  <c r="F6" i="3"/>
  <c r="I6" i="3"/>
  <c r="J6" i="3"/>
  <c r="C7" i="3"/>
  <c r="L11" i="3" s="1"/>
  <c r="F7" i="3"/>
  <c r="I7" i="3"/>
  <c r="J7" i="3"/>
  <c r="C8" i="3"/>
  <c r="G8" i="3" s="1"/>
  <c r="F8" i="3"/>
  <c r="I8" i="3"/>
  <c r="J8" i="3"/>
  <c r="C9" i="3"/>
  <c r="G9" i="3" s="1"/>
  <c r="F9" i="3"/>
  <c r="I9" i="3"/>
  <c r="J9" i="3"/>
  <c r="C10" i="3"/>
  <c r="L13" i="3" s="1"/>
  <c r="F10" i="3"/>
  <c r="I10" i="3"/>
  <c r="J10" i="3"/>
  <c r="C11" i="3"/>
  <c r="H11" i="3" s="1"/>
  <c r="F11" i="3"/>
  <c r="I11" i="3"/>
  <c r="J11" i="3"/>
  <c r="C12" i="3"/>
  <c r="G12" i="3" s="1"/>
  <c r="F12" i="3"/>
  <c r="I12" i="3"/>
  <c r="J12" i="3"/>
  <c r="C13" i="3"/>
  <c r="G13" i="3" s="1"/>
  <c r="F13" i="3"/>
  <c r="I13" i="3"/>
  <c r="J13" i="3"/>
  <c r="L12" i="3" l="1"/>
  <c r="L10" i="3"/>
  <c r="L5" i="3"/>
  <c r="K13" i="3"/>
  <c r="K12" i="3"/>
  <c r="K11" i="3"/>
  <c r="K10" i="3"/>
  <c r="K9" i="3"/>
  <c r="K8" i="3"/>
  <c r="K7" i="3"/>
  <c r="K6" i="3"/>
  <c r="K5" i="3"/>
  <c r="K4" i="3"/>
  <c r="K3" i="3"/>
  <c r="H12" i="3"/>
  <c r="H10" i="3"/>
  <c r="H8" i="3"/>
  <c r="H6" i="3"/>
  <c r="H4" i="3"/>
  <c r="G11" i="3"/>
  <c r="G10" i="3"/>
  <c r="G5" i="3"/>
  <c r="G4" i="3"/>
  <c r="H13" i="3"/>
  <c r="H9" i="3"/>
  <c r="H7" i="3"/>
  <c r="H5" i="3"/>
  <c r="H3" i="3"/>
  <c r="G7" i="3"/>
  <c r="G3" i="3"/>
  <c r="L9" i="3"/>
  <c r="L6" i="3"/>
  <c r="L4" i="3"/>
</calcChain>
</file>

<file path=xl/sharedStrings.xml><?xml version="1.0" encoding="utf-8"?>
<sst xmlns="http://schemas.openxmlformats.org/spreadsheetml/2006/main" count="128" uniqueCount="89">
  <si>
    <t>用sql整理得出，3466部电视剧(其中包括有效导演及编剧人次不为0的电视剧135部，为0的电视剧3331部)中，性别及出生年月可知的导演和编剧有160人次。其中导演：106人次，编剧：54人次。</t>
    <phoneticPr fontId="4"/>
  </si>
  <si>
    <t>整理步骤：</t>
    <phoneticPr fontId="4"/>
  </si>
  <si>
    <t>数据来源：2、4</t>
    <phoneticPr fontId="4"/>
  </si>
  <si>
    <t>2得到的3466部电视剧的百度百科首页上的【基本信息】中存在超链接的,且性别及出生年可知的导演及编剧人次</t>
    <phoneticPr fontId="4"/>
  </si>
  <si>
    <t>整理对象：</t>
    <phoneticPr fontId="4"/>
  </si>
  <si>
    <t>5.整理对象_导演及编剧人次</t>
    <phoneticPr fontId="4"/>
  </si>
  <si>
    <t>用sql整理得出，3073部电视剧(其中包括有效演员人次不为0的电视剧3015部，为0的电视剧58部)中，性别及出生年月可知的有31289演员人次。</t>
    <phoneticPr fontId="4"/>
  </si>
  <si>
    <t>数据来源：2、3</t>
    <phoneticPr fontId="4"/>
  </si>
  <si>
    <t>2得到的3466部电视剧的百度百科首页上的演员表中存在超链接的,且性别及出生年可知的演员参与电视剧演出的人次</t>
    <phoneticPr fontId="4"/>
  </si>
  <si>
    <t>4.整理对象_出演演员人次</t>
    <phoneticPr fontId="4"/>
  </si>
  <si>
    <t>且能够通过百度百科电视剧首页通过超链接跳转到演员百度百科，且性别及出生年可知的导演：67位；编剧：47位。</t>
    <phoneticPr fontId="4"/>
  </si>
  <si>
    <t>得出本次第二个数据对象：参与【1981-2021年，由中国大陆制作（或中国大陆与其他国家及地区联合制作），首播时间及出品时间明确的电视剧】导演，</t>
    <phoneticPr fontId="4"/>
  </si>
  <si>
    <t>③用python爬虫爬取上述640位演员的百度百科主页，查找其性别及出生年，共得到有效对象114个。其中导演67个，编剧47个。</t>
    <phoneticPr fontId="4"/>
  </si>
  <si>
    <t>②用sql做去重，得到职员主页地址（主页地址在百度百科中不重复）640个。</t>
    <phoneticPr fontId="4"/>
  </si>
  <si>
    <t>①用python爬虫爬取上述3466部电视剧的百度百科主页，查找电视剧【基本信息】中包含超链接的导演和编剧，记录他们的百度百科首页。得到3046部电视剧中的导演及编剧894人次。</t>
    <phoneticPr fontId="4"/>
  </si>
  <si>
    <t>数据来源：上述电视剧的百度百科网页</t>
    <phoneticPr fontId="4"/>
  </si>
  <si>
    <t>1得到的3466部电视剧的百度百科首页上的演员表中存在超链接的演员</t>
    <phoneticPr fontId="4"/>
  </si>
  <si>
    <t>3.整理对象_导演及编剧</t>
    <phoneticPr fontId="4"/>
  </si>
  <si>
    <t>且能够通过百度百科电视剧首页通过超链接跳转到演员百度百科，且性别及出生年可知的演员：6123位。</t>
    <phoneticPr fontId="4"/>
  </si>
  <si>
    <t>得出本次第二个数据对象：参与【1981-2021年，由中国大陆制作（或中国大陆与其他国家及地区联合制作），首播时间及出品时间明确的电视剧】演出，</t>
    <phoneticPr fontId="4"/>
  </si>
  <si>
    <t>②为将本次查阅对象集中于0-79岁，故删除演员在出演时&gt;=80岁的记录，共得到3073部电视剧中的演员62972人次。</t>
    <phoneticPr fontId="4"/>
  </si>
  <si>
    <t>※由于部分电视剧年代相对久远或演员名气不高，所以并非所有参演演员都拥有百度百科主页。</t>
    <phoneticPr fontId="4"/>
  </si>
  <si>
    <t>2.整理对象_出演演员：</t>
    <phoneticPr fontId="4"/>
  </si>
  <si>
    <t>得出本次第一个数据对象：1981-2021年，由中国大陆制作（或中国大陆与其他国家及地区联合制作），首播时间及出品时间明确的电视剧：3466部（重名电视剧按照首播时间分开计算）</t>
    <phoneticPr fontId="4"/>
  </si>
  <si>
    <r>
      <t>④用sql排除在这些义项中选取出主页上没有明确写明“首播时间”，</t>
    </r>
    <r>
      <rPr>
        <sz val="11"/>
        <color theme="1"/>
        <rFont val="游ゴシック"/>
        <family val="3"/>
        <charset val="128"/>
      </rPr>
      <t>"</t>
    </r>
    <r>
      <rPr>
        <sz val="11"/>
        <color theme="1"/>
        <rFont val="DengXian"/>
        <charset val="134"/>
      </rPr>
      <t>出品时间”，及“制片地区”为“港澳台等其他国家或地区”的电视剧，剩余有效对象3466个。</t>
    </r>
    <phoneticPr fontId="4"/>
  </si>
  <si>
    <t>③用python爬虫爬取这些剧名的百度百科主页，得到包括重名小说、戏曲、电影等17126个义项。记录它们的网址。</t>
    <phoneticPr fontId="4"/>
  </si>
  <si>
    <t>②用sql做去重，重名剧按照一部计算，得到不重名电视剧剧名5093个。</t>
    <phoneticPr fontId="4"/>
  </si>
  <si>
    <t>①用python爬虫爬取上述维基百科主页，得到电视剧（重名电视剧按照剧名-年代分别计算）5208部。把剧名存入资料库。</t>
    <phoneticPr fontId="4"/>
  </si>
  <si>
    <t>②2009-2021年 数据来源：https://zh.wikipedia.org/wiki/中国大陆电视剧列表_(2009年) ~ https://zh.wikipedia.org/wiki/中国大陆电视剧列表_(2021年)</t>
    <phoneticPr fontId="4"/>
  </si>
  <si>
    <t>①1981-2008年 数据来源：https://zh.wikipedia.org/zh-cn/Category:1981年中國電視劇集 ~ https://zh.wikipedia.org/zh-cn/Category:2008年中國電視劇集</t>
    <rPh sb="10" eb="11">
      <t>ネン</t>
    </rPh>
    <phoneticPr fontId="4"/>
  </si>
  <si>
    <t>中国1981年至2021年3月31日已上映的电视剧</t>
    <phoneticPr fontId="4"/>
  </si>
  <si>
    <t>1.整理对象_电视剧：</t>
    <phoneticPr fontId="4"/>
  </si>
  <si>
    <t>100-</t>
    <phoneticPr fontId="4"/>
  </si>
  <si>
    <t>90-99</t>
    <phoneticPr fontId="4"/>
  </si>
  <si>
    <t>80-89</t>
    <phoneticPr fontId="4"/>
  </si>
  <si>
    <t>70-79</t>
    <phoneticPr fontId="4"/>
  </si>
  <si>
    <t>60-69</t>
    <phoneticPr fontId="4"/>
  </si>
  <si>
    <t>50-59</t>
    <phoneticPr fontId="4"/>
  </si>
  <si>
    <t>40-49</t>
    <phoneticPr fontId="4"/>
  </si>
  <si>
    <t>30-39</t>
    <phoneticPr fontId="4"/>
  </si>
  <si>
    <t>20-29</t>
    <phoneticPr fontId="4"/>
  </si>
  <si>
    <t>10-19</t>
    <phoneticPr fontId="4"/>
  </si>
  <si>
    <t>0-9</t>
    <phoneticPr fontId="4"/>
  </si>
  <si>
    <t>该年龄段女性在总人数中所占比例</t>
    <phoneticPr fontId="4"/>
  </si>
  <si>
    <t>该年龄段男性在总人数中所占比例</t>
    <phoneticPr fontId="4"/>
  </si>
  <si>
    <t>该年龄段女性在女性总人数中所占比例</t>
    <phoneticPr fontId="4"/>
  </si>
  <si>
    <t>该年龄段男性在男性总人数中所占比例</t>
    <phoneticPr fontId="4"/>
  </si>
  <si>
    <t>该年龄段人数在总人数中所占比例</t>
    <phoneticPr fontId="4"/>
  </si>
  <si>
    <t>女演员比例（女/总数）</t>
    <phoneticPr fontId="4"/>
  </si>
  <si>
    <t>男女比例（女/男）</t>
    <phoneticPr fontId="4"/>
  </si>
  <si>
    <t>女</t>
    <phoneticPr fontId="4"/>
  </si>
  <si>
    <t>男</t>
    <phoneticPr fontId="4"/>
  </si>
  <si>
    <t>总人数</t>
    <phoneticPr fontId="4"/>
  </si>
  <si>
    <t>年龄</t>
    <phoneticPr fontId="4"/>
  </si>
  <si>
    <t>演员年龄别人数(2021年年龄)</t>
    <phoneticPr fontId="4"/>
  </si>
  <si>
    <t>70-79</t>
  </si>
  <si>
    <t>60-69</t>
  </si>
  <si>
    <t>50-59</t>
  </si>
  <si>
    <t>40-49</t>
  </si>
  <si>
    <t>30-39</t>
  </si>
  <si>
    <t>20-29</t>
  </si>
  <si>
    <t>10-19</t>
  </si>
  <si>
    <t>0-9</t>
  </si>
  <si>
    <t>女演员参演人次比例（女/总数）</t>
  </si>
  <si>
    <t>男女参演人次比例（女/男）</t>
  </si>
  <si>
    <t>女演员参演剧数</t>
  </si>
  <si>
    <t>男演员参演剧数</t>
  </si>
  <si>
    <t>每人在该年龄段期间出演的平均剧目数</t>
  </si>
  <si>
    <t>出品时年龄</t>
    <phoneticPr fontId="4"/>
  </si>
  <si>
    <t>出品年龄别单个演员参演剧目平均数（如：电视剧出品时，演员在20-29岁之间的平均人次数）</t>
    <phoneticPr fontId="4"/>
  </si>
  <si>
    <t>播出时年龄</t>
    <phoneticPr fontId="4"/>
  </si>
  <si>
    <t>播出年龄别单个演员参演剧目平均数（如：电视剧播出时，演员在20-29岁之间的平均人次数）</t>
    <phoneticPr fontId="4"/>
  </si>
  <si>
    <t>100-</t>
  </si>
  <si>
    <t>90-99</t>
  </si>
  <si>
    <t>80-89</t>
  </si>
  <si>
    <t>平均数</t>
  </si>
  <si>
    <t>年龄别单个演员一生中参演剧目平均数（以2021年年龄计算累计剧数）</t>
    <phoneticPr fontId="4"/>
  </si>
  <si>
    <t>单个演员一生中参演剧目平均数</t>
    <phoneticPr fontId="4"/>
  </si>
  <si>
    <r>
      <t>平均出演</t>
    </r>
    <r>
      <rPr>
        <b/>
        <sz val="11"/>
        <color theme="1"/>
        <rFont val="Yu Gothic"/>
        <family val="2"/>
        <charset val="134"/>
        <scheme val="minor"/>
      </rPr>
      <t>剧</t>
    </r>
    <r>
      <rPr>
        <b/>
        <sz val="11"/>
        <color theme="1"/>
        <rFont val="Yu Gothic"/>
        <family val="3"/>
        <charset val="128"/>
        <scheme val="minor"/>
      </rPr>
      <t>数</t>
    </r>
    <phoneticPr fontId="4"/>
  </si>
  <si>
    <r>
      <rPr>
        <b/>
        <sz val="11"/>
        <color theme="1"/>
        <rFont val="Yu Gothic"/>
        <family val="2"/>
        <charset val="134"/>
        <scheme val="minor"/>
      </rPr>
      <t>电视剧</t>
    </r>
    <r>
      <rPr>
        <b/>
        <sz val="11"/>
        <color theme="1"/>
        <rFont val="Yu Gothic"/>
        <family val="3"/>
        <charset val="128"/>
        <scheme val="minor"/>
      </rPr>
      <t>播出</t>
    </r>
    <r>
      <rPr>
        <b/>
        <sz val="11"/>
        <color theme="1"/>
        <rFont val="Yu Gothic"/>
        <family val="2"/>
        <charset val="134"/>
        <scheme val="minor"/>
      </rPr>
      <t>时</t>
    </r>
    <r>
      <rPr>
        <b/>
        <sz val="11"/>
        <color theme="1"/>
        <rFont val="Yu Gothic"/>
        <family val="3"/>
        <charset val="128"/>
        <scheme val="minor"/>
      </rPr>
      <t>平均年</t>
    </r>
    <r>
      <rPr>
        <b/>
        <sz val="11"/>
        <color theme="1"/>
        <rFont val="Yu Gothic"/>
        <family val="2"/>
        <charset val="134"/>
        <scheme val="minor"/>
      </rPr>
      <t>龄</t>
    </r>
    <phoneticPr fontId="4"/>
  </si>
  <si>
    <t>在总数中所占比例</t>
    <phoneticPr fontId="4"/>
  </si>
  <si>
    <t>人数</t>
    <phoneticPr fontId="4"/>
  </si>
  <si>
    <t>-</t>
    <phoneticPr fontId="4"/>
  </si>
  <si>
    <t>性别</t>
    <phoneticPr fontId="4"/>
  </si>
  <si>
    <r>
      <t>参演</t>
    </r>
    <r>
      <rPr>
        <sz val="11"/>
        <color theme="1"/>
        <rFont val="Microsoft YaHei"/>
        <family val="2"/>
        <charset val="134"/>
      </rPr>
      <t>剧</t>
    </r>
    <r>
      <rPr>
        <sz val="11"/>
        <color theme="1"/>
        <rFont val="Yu Gothic"/>
        <family val="3"/>
        <charset val="128"/>
        <scheme val="minor"/>
      </rPr>
      <t>数前一百名</t>
    </r>
    <r>
      <rPr>
        <sz val="11"/>
        <color theme="1"/>
        <rFont val="Microsoft YaHei"/>
        <family val="3"/>
        <charset val="134"/>
      </rPr>
      <t>演员</t>
    </r>
    <r>
      <rPr>
        <sz val="11"/>
        <color theme="1"/>
        <rFont val="Yu Gothic"/>
        <family val="3"/>
        <charset val="128"/>
        <scheme val="minor"/>
      </rPr>
      <t>：</t>
    </r>
    <phoneticPr fontId="4"/>
  </si>
  <si>
    <t>③用sql做去重，得到演员主页地址（主页地址在百度百科中不重复）15867个。</t>
    <phoneticPr fontId="4"/>
  </si>
  <si>
    <t>④用python爬虫爬取上述15867位演员的百度百科主页，查找其性别及出生年，共得到有效对象6123个。</t>
    <phoneticPr fontId="4"/>
  </si>
  <si>
    <t>①用python爬虫爬取上述3466部电视剧的百度百科主页，查找演员表中包含超链接的演员，记录他们的百度百科首页。得到3073部电视剧中的演员63371人次。</t>
    <phoneticPr fontId="4"/>
  </si>
  <si>
    <t>1得到的3466部电视剧的百度百科首页上存在超链接的导演和编剧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</si>
</sst>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_ "/>
    <numFmt numFmtId="178" formatCode="0_ "/>
  </numFmts>
  <fonts count="14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DengXian"/>
      <charset val="134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b/>
      <sz val="11"/>
      <color theme="1"/>
      <name val="DengXian"/>
      <charset val="134"/>
    </font>
    <font>
      <sz val="11"/>
      <color theme="1"/>
      <name val="游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DengXian"/>
      <charset val="134"/>
    </font>
    <font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2"/>
      <charset val="134"/>
      <scheme val="minor"/>
    </font>
    <font>
      <sz val="11"/>
      <color theme="1"/>
      <name val="Microsoft YaHei"/>
      <family val="2"/>
      <charset val="134"/>
    </font>
    <font>
      <sz val="11"/>
      <color theme="1"/>
      <name val="Microsoft YaHei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2" fillId="0" borderId="0" xfId="1" applyFont="1">
      <alignment vertical="center"/>
    </xf>
    <xf numFmtId="0" fontId="5" fillId="0" borderId="0" xfId="1" applyFont="1">
      <alignment vertical="center"/>
    </xf>
    <xf numFmtId="0" fontId="1" fillId="0" borderId="0" xfId="1">
      <alignment vertical="center"/>
    </xf>
    <xf numFmtId="176" fontId="2" fillId="0" borderId="1" xfId="1" applyNumberFormat="1" applyFont="1" applyBorder="1">
      <alignment vertical="center"/>
    </xf>
    <xf numFmtId="177" fontId="2" fillId="0" borderId="1" xfId="1" applyNumberFormat="1" applyFont="1" applyBorder="1" applyAlignment="1">
      <alignment horizontal="center" vertical="center"/>
    </xf>
    <xf numFmtId="1" fontId="8" fillId="0" borderId="1" xfId="2" applyNumberFormat="1" applyFont="1" applyBorder="1">
      <alignment vertical="center"/>
    </xf>
    <xf numFmtId="1" fontId="8" fillId="0" borderId="1" xfId="2" applyNumberFormat="1" applyFont="1" applyBorder="1" applyAlignment="1">
      <alignment horizontal="center" vertical="center"/>
    </xf>
    <xf numFmtId="0" fontId="2" fillId="2" borderId="1" xfId="1" quotePrefix="1" applyFont="1" applyFill="1" applyBorder="1" applyAlignment="1">
      <alignment horizontal="center" vertical="center"/>
    </xf>
    <xf numFmtId="56" fontId="2" fillId="2" borderId="1" xfId="1" quotePrefix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 wrapText="1"/>
    </xf>
    <xf numFmtId="177" fontId="1" fillId="0" borderId="1" xfId="1" applyNumberFormat="1" applyBorder="1">
      <alignment vertical="center"/>
    </xf>
    <xf numFmtId="0" fontId="1" fillId="0" borderId="1" xfId="1" applyBorder="1">
      <alignment vertical="center"/>
    </xf>
    <xf numFmtId="177" fontId="8" fillId="0" borderId="1" xfId="2" applyNumberFormat="1" applyFont="1" applyBorder="1">
      <alignment vertical="center"/>
    </xf>
    <xf numFmtId="0" fontId="2" fillId="2" borderId="2" xfId="1" quotePrefix="1" applyFont="1" applyFill="1" applyBorder="1" applyAlignment="1">
      <alignment horizontal="center" vertical="center"/>
    </xf>
    <xf numFmtId="56" fontId="2" fillId="2" borderId="2" xfId="1" quotePrefix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quotePrefix="1" applyFont="1" applyFill="1" applyBorder="1" applyAlignment="1">
      <alignment horizontal="center" vertical="center"/>
    </xf>
    <xf numFmtId="177" fontId="2" fillId="0" borderId="4" xfId="1" applyNumberFormat="1" applyFont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0" fontId="9" fillId="0" borderId="0" xfId="1" applyFont="1">
      <alignment vertical="center"/>
    </xf>
    <xf numFmtId="177" fontId="9" fillId="0" borderId="1" xfId="1" applyNumberFormat="1" applyFont="1" applyBorder="1">
      <alignment vertical="center"/>
    </xf>
    <xf numFmtId="0" fontId="10" fillId="3" borderId="1" xfId="1" applyFont="1" applyFill="1" applyBorder="1">
      <alignment vertical="center"/>
    </xf>
    <xf numFmtId="0" fontId="9" fillId="0" borderId="1" xfId="1" applyFont="1" applyBorder="1">
      <alignment vertical="center"/>
    </xf>
    <xf numFmtId="178" fontId="9" fillId="0" borderId="1" xfId="1" applyNumberFormat="1" applyFont="1" applyBorder="1">
      <alignment vertical="center"/>
    </xf>
    <xf numFmtId="0" fontId="2" fillId="0" borderId="0" xfId="0" applyFont="1" applyAlignment="1">
      <alignment vertical="center"/>
    </xf>
  </cellXfs>
  <cellStyles count="3">
    <cellStyle name="標準" xfId="0" builtinId="0"/>
    <cellStyle name="標準 2" xfId="1" xr:uid="{38812729-86E6-4D4F-92DE-97F1A03CA9EA}"/>
    <cellStyle name="標準 2 2" xfId="2" xr:uid="{8BE91B50-D4DC-4CB7-A825-9B05A6BE77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4512-5018-421B-9690-864EAC1F063C}">
  <dimension ref="A1:C55"/>
  <sheetViews>
    <sheetView tabSelected="1" topLeftCell="A19" zoomScaleNormal="100" workbookViewId="0">
      <selection activeCell="A30" sqref="A30:XFD30"/>
    </sheetView>
  </sheetViews>
  <sheetFormatPr defaultColWidth="3.125" defaultRowHeight="14.25"/>
  <cols>
    <col min="1" max="19" width="3.125" style="1"/>
    <col min="20" max="20" width="5.625" style="1" bestFit="1" customWidth="1"/>
    <col min="21" max="16384" width="3.125" style="1"/>
  </cols>
  <sheetData>
    <row r="1" spans="1:3">
      <c r="A1" s="2" t="s">
        <v>31</v>
      </c>
    </row>
    <row r="2" spans="1:3">
      <c r="B2" s="1" t="s">
        <v>30</v>
      </c>
    </row>
    <row r="3" spans="1:3">
      <c r="C3" s="1" t="s">
        <v>29</v>
      </c>
    </row>
    <row r="4" spans="1:3">
      <c r="C4" s="1" t="s">
        <v>28</v>
      </c>
    </row>
    <row r="6" spans="1:3">
      <c r="A6" s="1" t="s">
        <v>1</v>
      </c>
    </row>
    <row r="7" spans="1:3">
      <c r="B7" s="1" t="s">
        <v>27</v>
      </c>
    </row>
    <row r="8" spans="1:3">
      <c r="B8" s="1" t="s">
        <v>26</v>
      </c>
    </row>
    <row r="9" spans="1:3">
      <c r="B9" s="1" t="s">
        <v>25</v>
      </c>
    </row>
    <row r="10" spans="1:3" ht="18.75">
      <c r="B10" s="1" t="s">
        <v>24</v>
      </c>
    </row>
    <row r="12" spans="1:3">
      <c r="A12" s="1" t="s">
        <v>23</v>
      </c>
    </row>
    <row r="14" spans="1:3">
      <c r="A14" s="2" t="s">
        <v>22</v>
      </c>
    </row>
    <row r="15" spans="1:3">
      <c r="B15" s="1" t="s">
        <v>16</v>
      </c>
    </row>
    <row r="16" spans="1:3">
      <c r="C16" s="1" t="s">
        <v>15</v>
      </c>
    </row>
    <row r="18" spans="1:3">
      <c r="A18" s="1" t="s">
        <v>1</v>
      </c>
    </row>
    <row r="19" spans="1:3">
      <c r="B19" s="1" t="s">
        <v>87</v>
      </c>
    </row>
    <row r="20" spans="1:3">
      <c r="C20" s="1" t="s">
        <v>21</v>
      </c>
    </row>
    <row r="21" spans="1:3" s="26" customFormat="1">
      <c r="B21" s="26" t="s">
        <v>20</v>
      </c>
    </row>
    <row r="22" spans="1:3" s="26" customFormat="1">
      <c r="B22" s="26" t="s">
        <v>85</v>
      </c>
    </row>
    <row r="23" spans="1:3" s="26" customFormat="1">
      <c r="B23" s="26" t="s">
        <v>86</v>
      </c>
    </row>
    <row r="25" spans="1:3">
      <c r="A25" s="1" t="s">
        <v>19</v>
      </c>
    </row>
    <row r="26" spans="1:3">
      <c r="B26" s="1" t="s">
        <v>18</v>
      </c>
    </row>
    <row r="29" spans="1:3">
      <c r="A29" s="2" t="s">
        <v>17</v>
      </c>
    </row>
    <row r="30" spans="1:3" s="26" customFormat="1">
      <c r="B30" s="26" t="s">
        <v>88</v>
      </c>
    </row>
    <row r="31" spans="1:3">
      <c r="C31" s="1" t="s">
        <v>15</v>
      </c>
    </row>
    <row r="33" spans="1:3">
      <c r="A33" s="1" t="s">
        <v>1</v>
      </c>
    </row>
    <row r="34" spans="1:3">
      <c r="B34" s="1" t="s">
        <v>14</v>
      </c>
    </row>
    <row r="35" spans="1:3">
      <c r="B35" s="1" t="s">
        <v>13</v>
      </c>
    </row>
    <row r="36" spans="1:3">
      <c r="B36" s="1" t="s">
        <v>12</v>
      </c>
    </row>
    <row r="38" spans="1:3">
      <c r="A38" s="1" t="s">
        <v>11</v>
      </c>
    </row>
    <row r="39" spans="1:3">
      <c r="B39" s="1" t="s">
        <v>10</v>
      </c>
    </row>
    <row r="41" spans="1:3">
      <c r="A41" s="2" t="s">
        <v>9</v>
      </c>
    </row>
    <row r="42" spans="1:3">
      <c r="A42" s="1" t="s">
        <v>4</v>
      </c>
    </row>
    <row r="43" spans="1:3">
      <c r="B43" s="1" t="s">
        <v>8</v>
      </c>
    </row>
    <row r="44" spans="1:3">
      <c r="C44" s="1" t="s">
        <v>7</v>
      </c>
    </row>
    <row r="46" spans="1:3">
      <c r="A46" s="1" t="s">
        <v>1</v>
      </c>
    </row>
    <row r="47" spans="1:3">
      <c r="B47" s="1" t="s">
        <v>6</v>
      </c>
    </row>
    <row r="49" spans="1:3">
      <c r="A49" s="2" t="s">
        <v>5</v>
      </c>
    </row>
    <row r="50" spans="1:3">
      <c r="A50" s="1" t="s">
        <v>4</v>
      </c>
    </row>
    <row r="51" spans="1:3">
      <c r="B51" s="1" t="s">
        <v>3</v>
      </c>
    </row>
    <row r="52" spans="1:3">
      <c r="C52" s="1" t="s">
        <v>2</v>
      </c>
    </row>
    <row r="54" spans="1:3">
      <c r="A54" s="1" t="s">
        <v>1</v>
      </c>
    </row>
    <row r="55" spans="1:3">
      <c r="B55" s="1" t="s">
        <v>0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55ACB-237E-45E6-8CE0-2AFBEC105986}">
  <dimension ref="A1:L13"/>
  <sheetViews>
    <sheetView workbookViewId="0">
      <selection activeCell="O50" sqref="O50"/>
    </sheetView>
  </sheetViews>
  <sheetFormatPr defaultRowHeight="18.75"/>
  <cols>
    <col min="1" max="16384" width="9" style="3"/>
  </cols>
  <sheetData>
    <row r="1" spans="1:12" s="1" customFormat="1" ht="14.25">
      <c r="A1" s="1" t="s">
        <v>54</v>
      </c>
    </row>
    <row r="2" spans="1:12" s="1" customFormat="1" ht="71.25">
      <c r="B2" s="11" t="s">
        <v>53</v>
      </c>
      <c r="C2" s="11" t="s">
        <v>52</v>
      </c>
      <c r="D2" s="11" t="s">
        <v>51</v>
      </c>
      <c r="E2" s="11" t="s">
        <v>50</v>
      </c>
      <c r="F2" s="11" t="s">
        <v>49</v>
      </c>
      <c r="G2" s="11" t="s">
        <v>48</v>
      </c>
      <c r="H2" s="11" t="s">
        <v>47</v>
      </c>
      <c r="I2" s="11" t="s">
        <v>46</v>
      </c>
      <c r="J2" s="11" t="s">
        <v>45</v>
      </c>
      <c r="K2" s="11" t="s">
        <v>44</v>
      </c>
      <c r="L2" s="11" t="s">
        <v>43</v>
      </c>
    </row>
    <row r="3" spans="1:12" s="1" customFormat="1" ht="14.25">
      <c r="B3" s="10" t="s">
        <v>42</v>
      </c>
      <c r="C3" s="7">
        <f t="shared" ref="C3:C13" si="0">D3+E3</f>
        <v>6</v>
      </c>
      <c r="D3" s="6">
        <v>3</v>
      </c>
      <c r="E3" s="6">
        <v>3</v>
      </c>
      <c r="F3" s="5">
        <f t="shared" ref="F3:F13" si="1">E3/D3</f>
        <v>1</v>
      </c>
      <c r="G3" s="5">
        <f t="shared" ref="G3:G13" si="2">E3/C3</f>
        <v>0.5</v>
      </c>
      <c r="H3" s="4">
        <f t="shared" ref="H3:H13" si="3">C3/(C$3+C$4+C$5+C$6+C$7+C$8+C$9+C$10+C$11+C$12+C$13)</f>
        <v>9.7991180793728563E-4</v>
      </c>
      <c r="I3" s="4">
        <f t="shared" ref="I3:I13" si="4">D3/(D$3+D$4+D$5+D$6+D$7+D$8+D$9+D$10+D$11+D$12+D$13)</f>
        <v>8.7310826542491267E-4</v>
      </c>
      <c r="J3" s="4">
        <f t="shared" ref="J3:J13" si="5">E3/(E$3+E$4+E$5+E$6+E$7+E$8+E$9+E$10+E$11+E$12+E$13)</f>
        <v>1.1164867882396724E-3</v>
      </c>
      <c r="K3" s="4">
        <f t="shared" ref="K3:K13" si="6">D3/(C$3+C$4+C$5+C$6+C$7+C$8+C$9+C$10+C$11+C$12+C$13)</f>
        <v>4.8995590396864281E-4</v>
      </c>
      <c r="L3" s="4">
        <f t="shared" ref="L3:L13" si="7">E3/(C$3+C$4+C$5+C$6+C$7+C$8+C$9+C$10+C$11+C$12+C$13)</f>
        <v>4.8995590396864281E-4</v>
      </c>
    </row>
    <row r="4" spans="1:12" s="1" customFormat="1" ht="14.25">
      <c r="B4" s="9" t="s">
        <v>41</v>
      </c>
      <c r="C4" s="7">
        <f t="shared" si="0"/>
        <v>190</v>
      </c>
      <c r="D4" s="6">
        <v>98</v>
      </c>
      <c r="E4" s="6">
        <v>92</v>
      </c>
      <c r="F4" s="5">
        <f t="shared" si="1"/>
        <v>0.93877551020408168</v>
      </c>
      <c r="G4" s="5">
        <f t="shared" si="2"/>
        <v>0.48421052631578948</v>
      </c>
      <c r="H4" s="4">
        <f t="shared" si="3"/>
        <v>3.1030540584680712E-2</v>
      </c>
      <c r="I4" s="4">
        <f t="shared" si="4"/>
        <v>2.8521536670547149E-2</v>
      </c>
      <c r="J4" s="4">
        <f t="shared" si="5"/>
        <v>3.4238928172683293E-2</v>
      </c>
      <c r="K4" s="4">
        <f t="shared" si="6"/>
        <v>1.6005226196308998E-2</v>
      </c>
      <c r="L4" s="4">
        <f t="shared" si="7"/>
        <v>1.5025314388371713E-2</v>
      </c>
    </row>
    <row r="5" spans="1:12" s="1" customFormat="1" ht="14.25">
      <c r="B5" s="8" t="s">
        <v>40</v>
      </c>
      <c r="C5" s="7">
        <f t="shared" si="0"/>
        <v>1336</v>
      </c>
      <c r="D5" s="6">
        <v>602</v>
      </c>
      <c r="E5" s="6">
        <v>734</v>
      </c>
      <c r="F5" s="5">
        <f t="shared" si="1"/>
        <v>1.2192691029900333</v>
      </c>
      <c r="G5" s="5">
        <f t="shared" si="2"/>
        <v>0.54940119760479045</v>
      </c>
      <c r="H5" s="4">
        <f t="shared" si="3"/>
        <v>0.21819369590070228</v>
      </c>
      <c r="I5" s="4">
        <f t="shared" si="4"/>
        <v>0.17520372526193248</v>
      </c>
      <c r="J5" s="4">
        <f t="shared" si="5"/>
        <v>0.27316710085597318</v>
      </c>
      <c r="K5" s="4">
        <f t="shared" si="6"/>
        <v>9.831781806304099E-2</v>
      </c>
      <c r="L5" s="4">
        <f t="shared" si="7"/>
        <v>0.11987587783766128</v>
      </c>
    </row>
    <row r="6" spans="1:12" s="1" customFormat="1" ht="14.25">
      <c r="B6" s="8" t="s">
        <v>39</v>
      </c>
      <c r="C6" s="7">
        <f t="shared" si="0"/>
        <v>2238</v>
      </c>
      <c r="D6" s="6">
        <v>1170</v>
      </c>
      <c r="E6" s="6">
        <v>1068</v>
      </c>
      <c r="F6" s="5">
        <f t="shared" si="1"/>
        <v>0.9128205128205128</v>
      </c>
      <c r="G6" s="5">
        <f t="shared" si="2"/>
        <v>0.47721179624664878</v>
      </c>
      <c r="H6" s="4">
        <f t="shared" si="3"/>
        <v>0.36550710436060757</v>
      </c>
      <c r="I6" s="4">
        <f t="shared" si="4"/>
        <v>0.34051222351571597</v>
      </c>
      <c r="J6" s="4">
        <f t="shared" si="5"/>
        <v>0.39746929661332342</v>
      </c>
      <c r="K6" s="4">
        <f t="shared" si="6"/>
        <v>0.19108280254777071</v>
      </c>
      <c r="L6" s="4">
        <f t="shared" si="7"/>
        <v>0.17442430181283686</v>
      </c>
    </row>
    <row r="7" spans="1:12" s="1" customFormat="1" ht="14.25">
      <c r="B7" s="8" t="s">
        <v>38</v>
      </c>
      <c r="C7" s="7">
        <f t="shared" si="0"/>
        <v>1049</v>
      </c>
      <c r="D7" s="6">
        <v>632</v>
      </c>
      <c r="E7" s="6">
        <v>417</v>
      </c>
      <c r="F7" s="5">
        <f t="shared" si="1"/>
        <v>0.65981012658227844</v>
      </c>
      <c r="G7" s="5">
        <f t="shared" si="2"/>
        <v>0.39752144899904673</v>
      </c>
      <c r="H7" s="4">
        <f t="shared" si="3"/>
        <v>0.17132124775436877</v>
      </c>
      <c r="I7" s="4">
        <f t="shared" si="4"/>
        <v>0.18393480791618161</v>
      </c>
      <c r="J7" s="4">
        <f t="shared" si="5"/>
        <v>0.15519166356531447</v>
      </c>
      <c r="K7" s="4">
        <f t="shared" si="6"/>
        <v>0.10321737710272742</v>
      </c>
      <c r="L7" s="4">
        <f t="shared" si="7"/>
        <v>6.8103870651641349E-2</v>
      </c>
    </row>
    <row r="8" spans="1:12" s="1" customFormat="1" ht="14.25">
      <c r="B8" s="8" t="s">
        <v>37</v>
      </c>
      <c r="C8" s="7">
        <f t="shared" si="0"/>
        <v>674</v>
      </c>
      <c r="D8" s="6">
        <v>456</v>
      </c>
      <c r="E8" s="6">
        <v>218</v>
      </c>
      <c r="F8" s="5">
        <f t="shared" si="1"/>
        <v>0.47807017543859648</v>
      </c>
      <c r="G8" s="5">
        <f t="shared" si="2"/>
        <v>0.32344213649851633</v>
      </c>
      <c r="H8" s="4">
        <f t="shared" si="3"/>
        <v>0.11007675975828841</v>
      </c>
      <c r="I8" s="4">
        <f t="shared" si="4"/>
        <v>0.13271245634458673</v>
      </c>
      <c r="J8" s="4">
        <f t="shared" si="5"/>
        <v>8.113137327874953E-2</v>
      </c>
      <c r="K8" s="4">
        <f t="shared" si="6"/>
        <v>7.4473297403233704E-2</v>
      </c>
      <c r="L8" s="4">
        <f t="shared" si="7"/>
        <v>3.560346235505471E-2</v>
      </c>
    </row>
    <row r="9" spans="1:12" s="1" customFormat="1" ht="14.25">
      <c r="B9" s="8" t="s">
        <v>36</v>
      </c>
      <c r="C9" s="7">
        <f t="shared" si="0"/>
        <v>391</v>
      </c>
      <c r="D9" s="6">
        <v>299</v>
      </c>
      <c r="E9" s="6">
        <v>92</v>
      </c>
      <c r="F9" s="5">
        <f t="shared" si="1"/>
        <v>0.30769230769230771</v>
      </c>
      <c r="G9" s="5">
        <f t="shared" si="2"/>
        <v>0.23529411764705882</v>
      </c>
      <c r="H9" s="4">
        <f t="shared" si="3"/>
        <v>6.3857586150579779E-2</v>
      </c>
      <c r="I9" s="4">
        <f t="shared" si="4"/>
        <v>8.7019790454016296E-2</v>
      </c>
      <c r="J9" s="4">
        <f t="shared" si="5"/>
        <v>3.4238928172683293E-2</v>
      </c>
      <c r="K9" s="4">
        <f t="shared" si="6"/>
        <v>4.8832271762208071E-2</v>
      </c>
      <c r="L9" s="4">
        <f t="shared" si="7"/>
        <v>1.5025314388371713E-2</v>
      </c>
    </row>
    <row r="10" spans="1:12" s="1" customFormat="1" ht="14.25">
      <c r="B10" s="8" t="s">
        <v>35</v>
      </c>
      <c r="C10" s="7">
        <f t="shared" si="0"/>
        <v>130</v>
      </c>
      <c r="D10" s="6">
        <v>100</v>
      </c>
      <c r="E10" s="6">
        <v>30</v>
      </c>
      <c r="F10" s="5">
        <f t="shared" si="1"/>
        <v>0.3</v>
      </c>
      <c r="G10" s="5">
        <f t="shared" si="2"/>
        <v>0.23076923076923078</v>
      </c>
      <c r="H10" s="4">
        <f t="shared" si="3"/>
        <v>2.1231422505307854E-2</v>
      </c>
      <c r="I10" s="4">
        <f t="shared" si="4"/>
        <v>2.9103608847497089E-2</v>
      </c>
      <c r="J10" s="4">
        <f t="shared" si="5"/>
        <v>1.1164867882396725E-2</v>
      </c>
      <c r="K10" s="4">
        <f t="shared" si="6"/>
        <v>1.6331863465621429E-2</v>
      </c>
      <c r="L10" s="4">
        <f t="shared" si="7"/>
        <v>4.8995590396864281E-3</v>
      </c>
    </row>
    <row r="11" spans="1:12" s="1" customFormat="1" ht="14.25">
      <c r="B11" s="8" t="s">
        <v>34</v>
      </c>
      <c r="C11" s="7">
        <f t="shared" si="0"/>
        <v>78</v>
      </c>
      <c r="D11" s="6">
        <v>55</v>
      </c>
      <c r="E11" s="6">
        <v>23</v>
      </c>
      <c r="F11" s="5">
        <f t="shared" si="1"/>
        <v>0.41818181818181815</v>
      </c>
      <c r="G11" s="5">
        <f t="shared" si="2"/>
        <v>0.29487179487179488</v>
      </c>
      <c r="H11" s="4">
        <f t="shared" si="3"/>
        <v>1.2738853503184714E-2</v>
      </c>
      <c r="I11" s="4">
        <f t="shared" si="4"/>
        <v>1.6006984866123401E-2</v>
      </c>
      <c r="J11" s="4">
        <f t="shared" si="5"/>
        <v>8.5597320431708233E-3</v>
      </c>
      <c r="K11" s="4">
        <f t="shared" si="6"/>
        <v>8.9825249060917853E-3</v>
      </c>
      <c r="L11" s="4">
        <f t="shared" si="7"/>
        <v>3.7563285970929282E-3</v>
      </c>
    </row>
    <row r="12" spans="1:12" s="1" customFormat="1" ht="14.25">
      <c r="B12" s="8" t="s">
        <v>33</v>
      </c>
      <c r="C12" s="7">
        <f t="shared" si="0"/>
        <v>29</v>
      </c>
      <c r="D12" s="6">
        <v>20</v>
      </c>
      <c r="E12" s="6">
        <v>9</v>
      </c>
      <c r="F12" s="5">
        <f t="shared" si="1"/>
        <v>0.45</v>
      </c>
      <c r="G12" s="5">
        <f t="shared" si="2"/>
        <v>0.31034482758620691</v>
      </c>
      <c r="H12" s="4">
        <f t="shared" si="3"/>
        <v>4.7362404050302143E-3</v>
      </c>
      <c r="I12" s="4">
        <f t="shared" si="4"/>
        <v>5.8207217694994182E-3</v>
      </c>
      <c r="J12" s="4">
        <f t="shared" si="5"/>
        <v>3.3494603647190174E-3</v>
      </c>
      <c r="K12" s="4">
        <f t="shared" si="6"/>
        <v>3.2663726931242854E-3</v>
      </c>
      <c r="L12" s="4">
        <f t="shared" si="7"/>
        <v>1.4698677119059284E-3</v>
      </c>
    </row>
    <row r="13" spans="1:12" s="1" customFormat="1" ht="14.25">
      <c r="B13" s="8" t="s">
        <v>32</v>
      </c>
      <c r="C13" s="7">
        <f t="shared" si="0"/>
        <v>2</v>
      </c>
      <c r="D13" s="6">
        <v>1</v>
      </c>
      <c r="E13" s="6">
        <v>1</v>
      </c>
      <c r="F13" s="5">
        <f t="shared" si="1"/>
        <v>1</v>
      </c>
      <c r="G13" s="5">
        <f t="shared" si="2"/>
        <v>0.5</v>
      </c>
      <c r="H13" s="4">
        <f t="shared" si="3"/>
        <v>3.2663726931242854E-4</v>
      </c>
      <c r="I13" s="4">
        <f t="shared" si="4"/>
        <v>2.9103608847497089E-4</v>
      </c>
      <c r="J13" s="4">
        <f t="shared" si="5"/>
        <v>3.7216226274655752E-4</v>
      </c>
      <c r="K13" s="4">
        <f t="shared" si="6"/>
        <v>1.6331863465621427E-4</v>
      </c>
      <c r="L13" s="4">
        <f t="shared" si="7"/>
        <v>1.6331863465621427E-4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6CDC-D260-4B85-B270-C74779FE9CF0}">
  <dimension ref="A1:G40"/>
  <sheetViews>
    <sheetView topLeftCell="A19" workbookViewId="0">
      <selection activeCell="O50" sqref="O50"/>
    </sheetView>
  </sheetViews>
  <sheetFormatPr defaultRowHeight="18.600000000000001" customHeight="1"/>
  <cols>
    <col min="1" max="16384" width="9" style="3"/>
  </cols>
  <sheetData>
    <row r="1" spans="1:7" ht="18.600000000000001" customHeight="1" thickBot="1">
      <c r="A1" s="1" t="s">
        <v>77</v>
      </c>
      <c r="B1" s="1"/>
      <c r="C1" s="1"/>
      <c r="D1" s="1"/>
      <c r="E1" s="1"/>
      <c r="F1" s="1"/>
      <c r="G1" s="1"/>
    </row>
    <row r="2" spans="1:7" ht="69.95" customHeight="1">
      <c r="A2" s="1"/>
      <c r="B2" s="20" t="s">
        <v>75</v>
      </c>
      <c r="C2" s="20" t="s">
        <v>66</v>
      </c>
      <c r="D2" s="20" t="s">
        <v>65</v>
      </c>
      <c r="E2" s="20" t="s">
        <v>64</v>
      </c>
      <c r="F2" s="20" t="s">
        <v>63</v>
      </c>
      <c r="G2" s="1"/>
    </row>
    <row r="3" spans="1:7" ht="18.600000000000001" customHeight="1">
      <c r="A3" s="1"/>
      <c r="B3" s="14">
        <v>5.1100767597582886</v>
      </c>
      <c r="C3" s="14">
        <v>5.3812572759022119</v>
      </c>
      <c r="D3" s="14">
        <v>4.7633048008931897</v>
      </c>
      <c r="E3" s="5">
        <v>0.88516578128009737</v>
      </c>
      <c r="F3" s="19">
        <v>0.9321395792728755</v>
      </c>
      <c r="G3" s="1"/>
    </row>
    <row r="4" spans="1:7" ht="18.600000000000001" customHeight="1">
      <c r="A4" s="1"/>
      <c r="B4" s="1"/>
      <c r="C4" s="1"/>
      <c r="D4" s="1"/>
      <c r="E4" s="1"/>
      <c r="F4" s="1"/>
      <c r="G4" s="1"/>
    </row>
    <row r="5" spans="1:7" ht="18.600000000000001" customHeight="1">
      <c r="A5" s="1" t="s">
        <v>76</v>
      </c>
      <c r="B5" s="1"/>
      <c r="C5" s="1"/>
      <c r="D5" s="1"/>
      <c r="E5" s="1"/>
      <c r="F5" s="1"/>
      <c r="G5" s="1"/>
    </row>
    <row r="6" spans="1:7" ht="69.95" customHeight="1">
      <c r="B6" s="11" t="s">
        <v>53</v>
      </c>
      <c r="C6" s="11" t="s">
        <v>75</v>
      </c>
      <c r="D6" s="11" t="s">
        <v>66</v>
      </c>
      <c r="E6" s="11" t="s">
        <v>65</v>
      </c>
      <c r="F6" s="11" t="s">
        <v>64</v>
      </c>
      <c r="G6" s="11" t="s">
        <v>63</v>
      </c>
    </row>
    <row r="7" spans="1:7" ht="18.600000000000001" customHeight="1">
      <c r="A7" s="1"/>
      <c r="B7" s="17" t="s">
        <v>62</v>
      </c>
      <c r="C7" s="14">
        <v>2.3333333333333335</v>
      </c>
      <c r="D7" s="14">
        <v>2</v>
      </c>
      <c r="E7" s="14">
        <v>2.6666666666666665</v>
      </c>
      <c r="F7" s="14">
        <v>1.3333333333333333</v>
      </c>
      <c r="G7" s="14">
        <v>1.1428571428571428</v>
      </c>
    </row>
    <row r="8" spans="1:7" ht="18.600000000000001" customHeight="1">
      <c r="A8" s="1"/>
      <c r="B8" s="16" t="s">
        <v>61</v>
      </c>
      <c r="C8" s="14">
        <v>4.0052631578947366</v>
      </c>
      <c r="D8" s="14">
        <v>4.3061224489795915</v>
      </c>
      <c r="E8" s="14">
        <v>3.6847826086956523</v>
      </c>
      <c r="F8" s="14">
        <v>0.85570780960230797</v>
      </c>
      <c r="G8" s="14">
        <v>0.91998514540364518</v>
      </c>
    </row>
    <row r="9" spans="1:7" ht="18.600000000000001" customHeight="1">
      <c r="A9" s="1"/>
      <c r="B9" s="15" t="s">
        <v>60</v>
      </c>
      <c r="C9" s="14">
        <v>3.2073353293413174</v>
      </c>
      <c r="D9" s="14">
        <v>3.1627906976744184</v>
      </c>
      <c r="E9" s="14">
        <v>3.2438692098092643</v>
      </c>
      <c r="F9" s="14">
        <v>1.0256351178073411</v>
      </c>
      <c r="G9" s="14">
        <v>1.0113907267923401</v>
      </c>
    </row>
    <row r="10" spans="1:7" ht="18.600000000000001" customHeight="1">
      <c r="A10" s="1"/>
      <c r="B10" s="15" t="s">
        <v>59</v>
      </c>
      <c r="C10" s="14">
        <v>5.036193029490617</v>
      </c>
      <c r="D10" s="14">
        <v>4.9222222222222225</v>
      </c>
      <c r="E10" s="14">
        <v>5.1610486891385765</v>
      </c>
      <c r="F10" s="14">
        <v>1.0485200497121261</v>
      </c>
      <c r="G10" s="14">
        <v>1.0247916747664034</v>
      </c>
    </row>
    <row r="11" spans="1:7" ht="18.600000000000001" customHeight="1">
      <c r="A11" s="1"/>
      <c r="B11" s="15" t="s">
        <v>58</v>
      </c>
      <c r="C11" s="14">
        <v>6.7673975214489994</v>
      </c>
      <c r="D11" s="14">
        <v>7.2136075949367084</v>
      </c>
      <c r="E11" s="14">
        <v>6.0911270983213432</v>
      </c>
      <c r="F11" s="14">
        <v>0.84439401757821653</v>
      </c>
      <c r="G11" s="14">
        <v>0.90006935147754452</v>
      </c>
    </row>
    <row r="12" spans="1:7" ht="18.600000000000001" customHeight="1">
      <c r="A12" s="1"/>
      <c r="B12" s="15" t="s">
        <v>57</v>
      </c>
      <c r="C12" s="14">
        <v>6.0741839762611276</v>
      </c>
      <c r="D12" s="14">
        <v>6.2390350877192979</v>
      </c>
      <c r="E12" s="14">
        <v>5.7293577981651378</v>
      </c>
      <c r="F12" s="14">
        <v>0.91830831492558984</v>
      </c>
      <c r="G12" s="14">
        <v>0.94323086369401632</v>
      </c>
    </row>
    <row r="13" spans="1:7" ht="18.600000000000001" customHeight="1">
      <c r="A13" s="1"/>
      <c r="B13" s="15" t="s">
        <v>56</v>
      </c>
      <c r="C13" s="14">
        <v>7.2199488491048589</v>
      </c>
      <c r="D13" s="14">
        <v>7.6822742474916392</v>
      </c>
      <c r="E13" s="14">
        <v>5.7173913043478262</v>
      </c>
      <c r="F13" s="14">
        <v>0.74423160644318676</v>
      </c>
      <c r="G13" s="14">
        <v>0.79188806234502307</v>
      </c>
    </row>
    <row r="14" spans="1:7" ht="18.600000000000001" customHeight="1">
      <c r="A14" s="1"/>
      <c r="B14" s="15" t="s">
        <v>55</v>
      </c>
      <c r="C14" s="14">
        <v>4.8615384615384611</v>
      </c>
      <c r="D14" s="14">
        <v>4.5599999999999996</v>
      </c>
      <c r="E14" s="14">
        <v>5.8666666666666663</v>
      </c>
      <c r="F14" s="14">
        <v>1.2865497076023391</v>
      </c>
      <c r="G14" s="14">
        <v>1.2067510548523206</v>
      </c>
    </row>
    <row r="15" spans="1:7" ht="18.600000000000001" customHeight="1">
      <c r="A15" s="1"/>
      <c r="B15" s="15" t="s">
        <v>74</v>
      </c>
      <c r="C15" s="14">
        <v>3.2564102564102564</v>
      </c>
      <c r="D15" s="14">
        <v>3.6727272727272728</v>
      </c>
      <c r="E15" s="14">
        <v>2.2608695652173911</v>
      </c>
      <c r="F15" s="14">
        <v>0.6155832974601807</v>
      </c>
      <c r="G15" s="14">
        <v>0.6942827798699075</v>
      </c>
    </row>
    <row r="16" spans="1:7" ht="18.600000000000001" customHeight="1">
      <c r="A16" s="1"/>
      <c r="B16" s="15" t="s">
        <v>73</v>
      </c>
      <c r="C16" s="14">
        <v>1.8275862068965518</v>
      </c>
      <c r="D16" s="14">
        <v>1.95</v>
      </c>
      <c r="E16" s="14">
        <v>1.5555555555555556</v>
      </c>
      <c r="F16" s="14">
        <v>0.79772079772079774</v>
      </c>
      <c r="G16" s="14">
        <v>0.85115303983228507</v>
      </c>
    </row>
    <row r="17" spans="1:7" ht="18.600000000000001" customHeight="1" thickBot="1">
      <c r="A17" s="1"/>
      <c r="B17" s="18" t="s">
        <v>72</v>
      </c>
      <c r="C17" s="14">
        <v>1.5</v>
      </c>
      <c r="D17" s="14">
        <v>1</v>
      </c>
      <c r="E17" s="14">
        <v>2</v>
      </c>
      <c r="F17" s="14">
        <v>2</v>
      </c>
      <c r="G17" s="14">
        <v>1.3333333333333333</v>
      </c>
    </row>
    <row r="19" spans="1:7" s="1" customFormat="1" ht="18.600000000000001" customHeight="1">
      <c r="A19" s="1" t="s">
        <v>71</v>
      </c>
    </row>
    <row r="20" spans="1:7" ht="69.95" customHeight="1">
      <c r="B20" s="11" t="s">
        <v>70</v>
      </c>
      <c r="C20" s="11" t="s">
        <v>67</v>
      </c>
      <c r="D20" s="11" t="s">
        <v>66</v>
      </c>
      <c r="E20" s="11" t="s">
        <v>65</v>
      </c>
      <c r="F20" s="11" t="s">
        <v>64</v>
      </c>
      <c r="G20" s="11" t="s">
        <v>63</v>
      </c>
    </row>
    <row r="21" spans="1:7" s="1" customFormat="1" ht="18.600000000000001" customHeight="1">
      <c r="B21" s="17" t="s">
        <v>62</v>
      </c>
      <c r="C21" s="14">
        <v>2.2913385826771653</v>
      </c>
      <c r="D21" s="14">
        <v>2.3225806451612905</v>
      </c>
      <c r="E21" s="14">
        <v>2.2615384615384615</v>
      </c>
      <c r="F21" s="14">
        <v>0.97371794871794859</v>
      </c>
      <c r="G21" s="14">
        <v>0.986994448850119</v>
      </c>
    </row>
    <row r="22" spans="1:7" s="1" customFormat="1" ht="18.600000000000001" customHeight="1">
      <c r="B22" s="16" t="s">
        <v>61</v>
      </c>
      <c r="C22" s="14">
        <v>2.63671875</v>
      </c>
      <c r="D22" s="14">
        <v>3.1061946902654869</v>
      </c>
      <c r="E22" s="14">
        <v>2.2657342657342658</v>
      </c>
      <c r="F22" s="14">
        <v>0.72942442173211408</v>
      </c>
      <c r="G22" s="14">
        <v>0.8593006993006993</v>
      </c>
    </row>
    <row r="23" spans="1:7" s="1" customFormat="1" ht="18.600000000000001" customHeight="1">
      <c r="B23" s="15" t="s">
        <v>60</v>
      </c>
      <c r="C23" s="14">
        <v>3.0839100346020762</v>
      </c>
      <c r="D23" s="14">
        <v>2.8147699757869251</v>
      </c>
      <c r="E23" s="14">
        <v>3.3287444933920707</v>
      </c>
      <c r="F23" s="14">
        <v>1.1825991189427312</v>
      </c>
      <c r="G23" s="14">
        <v>1.0793909212794484</v>
      </c>
    </row>
    <row r="24" spans="1:7" s="1" customFormat="1" ht="18.600000000000001" customHeight="1">
      <c r="B24" s="15" t="s">
        <v>59</v>
      </c>
      <c r="C24" s="14">
        <v>3.7589461266220998</v>
      </c>
      <c r="D24" s="14">
        <v>3.9400651465798044</v>
      </c>
      <c r="E24" s="14">
        <v>3.4831349206349205</v>
      </c>
      <c r="F24" s="14">
        <v>0.88402977896405477</v>
      </c>
      <c r="G24" s="14">
        <v>0.92662539001721966</v>
      </c>
    </row>
    <row r="25" spans="1:7" s="1" customFormat="1" ht="18.600000000000001" customHeight="1">
      <c r="B25" s="15" t="s">
        <v>58</v>
      </c>
      <c r="C25" s="14">
        <v>4.1201353637901859</v>
      </c>
      <c r="D25" s="14">
        <v>4.2412965186074434</v>
      </c>
      <c r="E25" s="14">
        <v>3.8309455587392551</v>
      </c>
      <c r="F25" s="14">
        <v>0.90324869811202924</v>
      </c>
      <c r="G25" s="14">
        <v>0.92981060583774122</v>
      </c>
    </row>
    <row r="26" spans="1:7" s="1" customFormat="1" ht="18.600000000000001" customHeight="1">
      <c r="B26" s="15" t="s">
        <v>57</v>
      </c>
      <c r="C26" s="14">
        <v>4.4490674318507892</v>
      </c>
      <c r="D26" s="14">
        <v>4.4288461538461537</v>
      </c>
      <c r="E26" s="14">
        <v>4.5084745762711869</v>
      </c>
      <c r="F26" s="14">
        <v>1.0179794961619701</v>
      </c>
      <c r="G26" s="14">
        <v>1.0133527183685964</v>
      </c>
    </row>
    <row r="27" spans="1:7" s="1" customFormat="1" ht="18.600000000000001" customHeight="1">
      <c r="B27" s="15" t="s">
        <v>56</v>
      </c>
      <c r="C27" s="14">
        <v>3.7878787878787881</v>
      </c>
      <c r="D27" s="14">
        <v>3.8982300884955752</v>
      </c>
      <c r="E27" s="14">
        <v>3.436619718309859</v>
      </c>
      <c r="F27" s="14">
        <v>0.88158462694441331</v>
      </c>
      <c r="G27" s="14">
        <v>0.90726760563380271</v>
      </c>
    </row>
    <row r="28" spans="1:7" s="1" customFormat="1" ht="18.600000000000001" customHeight="1">
      <c r="B28" s="15" t="s">
        <v>55</v>
      </c>
      <c r="C28" s="14">
        <v>2.9504950495049505</v>
      </c>
      <c r="D28" s="14">
        <v>3.1369863013698631</v>
      </c>
      <c r="E28" s="14">
        <v>2.4642857142857144</v>
      </c>
      <c r="F28" s="14">
        <v>0.78555832813474735</v>
      </c>
      <c r="G28" s="14">
        <v>0.83521093000958779</v>
      </c>
    </row>
    <row r="31" spans="1:7" ht="18.600000000000001" customHeight="1">
      <c r="A31" s="1" t="s">
        <v>69</v>
      </c>
    </row>
    <row r="32" spans="1:7" ht="69.95" customHeight="1">
      <c r="B32" s="11" t="s">
        <v>68</v>
      </c>
      <c r="C32" s="11" t="s">
        <v>67</v>
      </c>
      <c r="D32" s="11" t="s">
        <v>66</v>
      </c>
      <c r="E32" s="11" t="s">
        <v>65</v>
      </c>
      <c r="F32" s="11" t="s">
        <v>64</v>
      </c>
      <c r="G32" s="11" t="s">
        <v>63</v>
      </c>
    </row>
    <row r="33" spans="2:7" ht="18.600000000000001" customHeight="1">
      <c r="B33" s="10" t="s">
        <v>62</v>
      </c>
      <c r="C33" s="13">
        <v>2.66</v>
      </c>
      <c r="D33" s="13">
        <v>2.97</v>
      </c>
      <c r="E33" s="13">
        <v>2.4</v>
      </c>
      <c r="F33" s="12">
        <f t="shared" ref="F33:F40" si="0">E33/D33</f>
        <v>0.80808080808080796</v>
      </c>
      <c r="G33" s="12">
        <f t="shared" ref="G33:G40" si="1">E33/C33</f>
        <v>0.90225563909774431</v>
      </c>
    </row>
    <row r="34" spans="2:7" ht="18.600000000000001" customHeight="1">
      <c r="B34" s="9" t="s">
        <v>61</v>
      </c>
      <c r="C34" s="13">
        <v>2.4</v>
      </c>
      <c r="D34" s="13">
        <v>2.75</v>
      </c>
      <c r="E34" s="13">
        <v>2.13</v>
      </c>
      <c r="F34" s="12">
        <f t="shared" si="0"/>
        <v>0.77454545454545454</v>
      </c>
      <c r="G34" s="12">
        <f t="shared" si="1"/>
        <v>0.88749999999999996</v>
      </c>
    </row>
    <row r="35" spans="2:7" ht="18.600000000000001" customHeight="1">
      <c r="B35" s="8" t="s">
        <v>60</v>
      </c>
      <c r="C35" s="13">
        <v>3.24</v>
      </c>
      <c r="D35" s="13">
        <v>3.01</v>
      </c>
      <c r="E35" s="13">
        <v>3.46</v>
      </c>
      <c r="F35" s="12">
        <f t="shared" si="0"/>
        <v>1.1495016611295681</v>
      </c>
      <c r="G35" s="12">
        <f t="shared" si="1"/>
        <v>1.0679012345679011</v>
      </c>
    </row>
    <row r="36" spans="2:7" ht="18.600000000000001" customHeight="1">
      <c r="B36" s="8" t="s">
        <v>59</v>
      </c>
      <c r="C36" s="13">
        <v>3.77</v>
      </c>
      <c r="D36" s="13">
        <v>3.97</v>
      </c>
      <c r="E36" s="13">
        <v>3.45</v>
      </c>
      <c r="F36" s="12">
        <f t="shared" si="0"/>
        <v>0.86901763224181361</v>
      </c>
      <c r="G36" s="12">
        <f t="shared" si="1"/>
        <v>0.91511936339522548</v>
      </c>
    </row>
    <row r="37" spans="2:7" ht="18.600000000000001" customHeight="1">
      <c r="B37" s="8" t="s">
        <v>58</v>
      </c>
      <c r="C37" s="13">
        <v>4.08</v>
      </c>
      <c r="D37" s="13">
        <v>4.16</v>
      </c>
      <c r="E37" s="13">
        <v>3.88</v>
      </c>
      <c r="F37" s="12">
        <f t="shared" si="0"/>
        <v>0.9326923076923076</v>
      </c>
      <c r="G37" s="12">
        <f t="shared" si="1"/>
        <v>0.9509803921568627</v>
      </c>
    </row>
    <row r="38" spans="2:7" ht="18.600000000000001" customHeight="1">
      <c r="B38" s="8" t="s">
        <v>57</v>
      </c>
      <c r="C38" s="13">
        <v>4.51</v>
      </c>
      <c r="D38" s="13">
        <v>4.54</v>
      </c>
      <c r="E38" s="13">
        <v>4.4000000000000004</v>
      </c>
      <c r="F38" s="12">
        <f t="shared" si="0"/>
        <v>0.96916299559471375</v>
      </c>
      <c r="G38" s="12">
        <f t="shared" si="1"/>
        <v>0.97560975609756106</v>
      </c>
    </row>
    <row r="39" spans="2:7" ht="18.600000000000001" customHeight="1">
      <c r="B39" s="8" t="s">
        <v>56</v>
      </c>
      <c r="C39" s="13">
        <v>3.48</v>
      </c>
      <c r="D39" s="13">
        <v>3.54</v>
      </c>
      <c r="E39" s="13">
        <v>3.28</v>
      </c>
      <c r="F39" s="12">
        <f t="shared" si="0"/>
        <v>0.92655367231638408</v>
      </c>
      <c r="G39" s="12">
        <f t="shared" si="1"/>
        <v>0.94252873563218387</v>
      </c>
    </row>
    <row r="40" spans="2:7" ht="18.600000000000001" customHeight="1">
      <c r="B40" s="8" t="s">
        <v>55</v>
      </c>
      <c r="C40" s="13">
        <v>2.68</v>
      </c>
      <c r="D40" s="13">
        <v>2.85</v>
      </c>
      <c r="E40" s="13">
        <v>2.27</v>
      </c>
      <c r="F40" s="12">
        <f t="shared" si="0"/>
        <v>0.79649122807017547</v>
      </c>
      <c r="G40" s="12">
        <f t="shared" si="1"/>
        <v>0.84701492537313428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0BC2-6EAF-4EB1-A99E-F826B8317051}">
  <dimension ref="A1:D6"/>
  <sheetViews>
    <sheetView workbookViewId="0">
      <selection activeCell="O50" sqref="O50"/>
    </sheetView>
  </sheetViews>
  <sheetFormatPr defaultRowHeight="18.75"/>
  <cols>
    <col min="1" max="1" width="25.75" style="21" bestFit="1" customWidth="1"/>
    <col min="2" max="14" width="9" style="21"/>
    <col min="15" max="15" width="36.125" style="21" bestFit="1" customWidth="1"/>
    <col min="16" max="16384" width="9" style="21"/>
  </cols>
  <sheetData>
    <row r="1" spans="1:4">
      <c r="A1" s="21" t="s">
        <v>84</v>
      </c>
    </row>
    <row r="2" spans="1:4">
      <c r="A2" s="23" t="s">
        <v>83</v>
      </c>
      <c r="B2" s="23" t="s">
        <v>82</v>
      </c>
      <c r="C2" s="23" t="s">
        <v>51</v>
      </c>
      <c r="D2" s="23" t="s">
        <v>50</v>
      </c>
    </row>
    <row r="3" spans="1:4">
      <c r="A3" s="23" t="s">
        <v>81</v>
      </c>
      <c r="B3" s="25">
        <v>100</v>
      </c>
      <c r="C3" s="25">
        <v>69</v>
      </c>
      <c r="D3" s="25">
        <v>31</v>
      </c>
    </row>
    <row r="4" spans="1:4">
      <c r="A4" s="23" t="s">
        <v>80</v>
      </c>
      <c r="B4" s="24">
        <v>1</v>
      </c>
      <c r="C4" s="22">
        <f>C3/(D3+C3)</f>
        <v>0.69</v>
      </c>
      <c r="D4" s="22">
        <f>D3/(D3+C3)</f>
        <v>0.31</v>
      </c>
    </row>
    <row r="5" spans="1:4">
      <c r="A5" s="23" t="s">
        <v>79</v>
      </c>
      <c r="B5" s="22">
        <v>44.036000000000001</v>
      </c>
      <c r="C5" s="22">
        <v>46.920119999999997</v>
      </c>
      <c r="D5" s="22">
        <v>36.884368000000002</v>
      </c>
    </row>
    <row r="6" spans="1:4">
      <c r="A6" s="23" t="s">
        <v>78</v>
      </c>
      <c r="B6" s="22">
        <v>32.5</v>
      </c>
      <c r="C6" s="22">
        <v>33.57</v>
      </c>
      <c r="D6" s="22">
        <v>30.13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数据收集及整理过程</vt:lpstr>
      <vt:lpstr>2021年时演员数量与年龄</vt:lpstr>
      <vt:lpstr>演员参演剧目数</vt:lpstr>
      <vt:lpstr>参演剧数前一百名中的演员数量与年龄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gao_xiaolin</dc:creator>
  <cp:lastModifiedBy>gao_xiaolin</cp:lastModifiedBy>
  <dcterms:created xsi:type="dcterms:W3CDTF">2015-06-05T18:19:34Z</dcterms:created>
  <dcterms:modified xsi:type="dcterms:W3CDTF">2021-05-19T14:06:50Z</dcterms:modified>
</cp:coreProperties>
</file>