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 activeTab="1"/>
  </bookViews>
  <sheets>
    <sheet name="币种汇率" sheetId="3" r:id="rId1"/>
    <sheet name="新多站点定价" sheetId="4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rFont val="宋体"/>
            <charset val="134"/>
          </rPr>
          <t>这里仅按挂号费20，每千克120元计算自发货运费，如有其他需求可自行调整</t>
        </r>
      </text>
    </comment>
    <comment ref="N2" authorId="0">
      <text>
        <r>
          <rPr>
            <b/>
            <sz val="9"/>
            <rFont val="宋体"/>
            <charset val="134"/>
          </rPr>
          <t>由币种汇率页对应汇率匹配到这里</t>
        </r>
      </text>
    </comment>
    <comment ref="N3" authorId="0">
      <text>
        <r>
          <rPr>
            <b/>
            <sz val="9"/>
            <rFont val="宋体"/>
            <charset val="134"/>
          </rPr>
          <t xml:space="preserve">
售价计算公式：售价=(采购成本+运费)/(1-平台抽佣比例-欧洲额外税率-广告ACOS-毛利率)/汇率
=ROUNDUP(INDIRECT(CONCATENATE("M",ROW()))/INDIRECT(CONCATENATE(SUBSTITUTE(ADDRESS(1, COLUMN(), 4), "1", ""),"2")),2)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函数作用说明：
ROUNDUP(值,2)      -&gt;   四舍五入保留2位小数
INDIRECT("A2")     -&gt;   根据行列号获取指定单元格的值用来计算
CONCATENATE("G",2）-&gt;   字符串拼接，例如把G和2组成G2
ROW()              -&gt;   获取当前行的行号
CHAR(COLUMN()+64)  -&gt;   获取当前列的字母，单字母版，不支持超过Z的列，如AA，BC
SUBSTITUTE(ADDRESS(1, COLUMN(), 4), "1", "")  -&gt;   获取当前列的字母，通用版，支持超过Z的列，比如AA，BC</t>
        </r>
      </text>
    </comment>
    <comment ref="N4" authorId="0">
      <text>
        <r>
          <rPr>
            <b/>
            <sz val="9"/>
            <rFont val="宋体"/>
            <charset val="134"/>
          </rPr>
          <t xml:space="preserve">
售价计算公式：售价=(采购成本+运费)/(1-平台抽佣比例-欧洲额外税率-广告ACOS-毛利率)/汇率
=ROUNDUP(INDIRECT(CONCATENATE("M",ROW()))/INDIRECT(CONCATENATE(SUBSTITUTE(ADDRESS(1, COLUMN(), 4), "1", ""),"2")),2)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函数作用说明：
ROUNDUP(值,2)      -&gt;   四舍五入保留2位小数
INDIRECT("A2")     -&gt;   根据行列号获取指定单元格的值用来计算
CONCATENATE("G",2）-&gt;   字符串拼接，例如把G和2组成G2
ROW()              -&gt;   获取当前行的行号
CHAR(COLUMN()+64)  -&gt;   获取当前列的字母，单字母版，不支持超过Z的列，如AA，BC
SUBSTITUTE(ADDRESS(1, COLUMN(), 4), "1", "")  -&gt;   获取当前列的字母，通用版，支持超过Z的列，比如AA，BC</t>
        </r>
      </text>
    </comment>
    <comment ref="N5" authorId="0">
      <text>
        <r>
          <rPr>
            <b/>
            <sz val="9"/>
            <rFont val="宋体"/>
            <charset val="134"/>
          </rPr>
          <t xml:space="preserve">
售价计算公式：售价=(采购成本+运费)/(1-平台抽佣比例-欧洲额外税率-广告ACOS-毛利率)/汇率
=ROUNDUP(INDIRECT(CONCATENATE("M",ROW()))/INDIRECT(CONCATENATE(SUBSTITUTE(ADDRESS(1, COLUMN(), 4), "1", ""),"2")),2)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函数作用说明：
ROUNDUP(值,2)      -&gt;   四舍五入保留2位小数
INDIRECT("A2")     -&gt;   根据行列号获取指定单元格的值用来计算
CONCATENATE("G",2）-&gt;   字符串拼接，例如把G和2组成G2
ROW()              -&gt;   获取当前行的行号
CHAR(COLUMN()+64)  -&gt;   获取当前列的字母，单字母版，不支持超过Z的列，如AA，BC
SUBSTITUTE(ADDRESS(1, COLUMN(), 4), "1", "")  -&gt;   获取当前列的字母，通用版，支持超过Z的列，比如AA，BC</t>
        </r>
      </text>
    </comment>
  </commentList>
</comments>
</file>

<file path=xl/sharedStrings.xml><?xml version="1.0" encoding="utf-8"?>
<sst xmlns="http://schemas.openxmlformats.org/spreadsheetml/2006/main" count="55">
  <si>
    <t>国家</t>
  </si>
  <si>
    <t>币种</t>
  </si>
  <si>
    <t>汇率</t>
  </si>
  <si>
    <t>汇率更新时间</t>
  </si>
  <si>
    <t>美国</t>
  </si>
  <si>
    <t>美元(USD)</t>
  </si>
  <si>
    <t>加拿大</t>
  </si>
  <si>
    <t>加拿大元(CAD)</t>
  </si>
  <si>
    <t>墨西哥</t>
  </si>
  <si>
    <t>墨西哥比索(MXN)</t>
  </si>
  <si>
    <t>英国</t>
  </si>
  <si>
    <t>英镑(GBP)</t>
  </si>
  <si>
    <t>法国</t>
  </si>
  <si>
    <t>欧元(EUR)</t>
  </si>
  <si>
    <t>德国</t>
  </si>
  <si>
    <t>意大利</t>
  </si>
  <si>
    <t>西班牙</t>
  </si>
  <si>
    <t>荷兰</t>
  </si>
  <si>
    <t>比利时</t>
  </si>
  <si>
    <t>瑞典</t>
  </si>
  <si>
    <t>瑞典克朗(SEK)</t>
  </si>
  <si>
    <t>波兰</t>
  </si>
  <si>
    <t>波兰兹罗提(PLN)</t>
  </si>
  <si>
    <t>土耳其</t>
  </si>
  <si>
    <t>土耳其里拉(TRY)</t>
  </si>
  <si>
    <t>日本</t>
  </si>
  <si>
    <t>日元(JPY)</t>
  </si>
  <si>
    <t>新加坡</t>
  </si>
  <si>
    <t>新加坡元(SGD)</t>
  </si>
  <si>
    <t>澳大利亚</t>
  </si>
  <si>
    <t>澳元(AUD)</t>
  </si>
  <si>
    <t>阿联酋</t>
  </si>
  <si>
    <t>阿联酋迪拉姆(AED)</t>
  </si>
  <si>
    <t>沙特阿拉伯</t>
  </si>
  <si>
    <t>沙特里亚尔(SAR)</t>
  </si>
  <si>
    <t>俄罗斯</t>
  </si>
  <si>
    <t>卢布(RUB)</t>
  </si>
  <si>
    <t>产品</t>
  </si>
  <si>
    <t>采购成本(￥)</t>
  </si>
  <si>
    <t>杂项费用(￥)</t>
  </si>
  <si>
    <t>包裹重量(g)</t>
  </si>
  <si>
    <t>运费(￥)</t>
  </si>
  <si>
    <t>总成本(￥)</t>
  </si>
  <si>
    <t>ACOS(%)</t>
  </si>
  <si>
    <t>广告花费(￥)</t>
  </si>
  <si>
    <t>毛利率(%)</t>
  </si>
  <si>
    <t>毛利润(￥)</t>
  </si>
  <si>
    <t>佣金税率 (%)</t>
  </si>
  <si>
    <t>售价(￥)</t>
  </si>
  <si>
    <t>站点：</t>
  </si>
  <si>
    <t>汇率：</t>
  </si>
  <si>
    <t>产品1</t>
  </si>
  <si>
    <t>售价：</t>
  </si>
  <si>
    <t>产品2</t>
  </si>
  <si>
    <t>产品3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</si>
</sst>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"/>
    <numFmt numFmtId="177" formatCode="0.0000"/>
  </numFmts>
  <fonts count="25">
    <font>
      <sz val="11"/>
      <color theme="1"/>
      <name val="宋体"/>
      <charset val="134"/>
      <scheme val="minor"/>
    </font>
    <font>
      <b/>
      <sz val="12"/>
      <color rgb="FFFFFFFF"/>
      <name val="等线"/>
      <charset val="134"/>
    </font>
    <font>
      <b/>
      <sz val="12"/>
      <color theme="1" tint="0.25"/>
      <name val="等线"/>
      <charset val="134"/>
    </font>
    <font>
      <b/>
      <sz val="12"/>
      <color rgb="FF7F7F7F"/>
      <name val="等线"/>
      <charset val="134"/>
    </font>
    <font>
      <sz val="12"/>
      <color rgb="FF000000"/>
      <name val="等线"/>
      <charset val="134"/>
    </font>
    <font>
      <sz val="12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66B09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35">
    <border>
      <left/>
      <right/>
      <top/>
      <bottom/>
      <diagonal/>
    </border>
    <border>
      <left/>
      <right style="thin">
        <color auto="1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/>
      <diagonal/>
    </border>
    <border>
      <left style="thin">
        <color auto="1"/>
      </left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thin">
        <color auto="1"/>
      </right>
      <top/>
      <bottom style="thin">
        <color rgb="FFD8D8D8"/>
      </bottom>
      <diagonal/>
    </border>
    <border>
      <left style="thin">
        <color auto="1"/>
      </left>
      <right style="thin">
        <color auto="1"/>
      </right>
      <top/>
      <bottom style="thin">
        <color rgb="FFD8D8D8"/>
      </bottom>
      <diagonal/>
    </border>
    <border>
      <left style="thin">
        <color auto="1"/>
      </left>
      <right/>
      <top/>
      <bottom style="thin">
        <color rgb="FFD8D8D8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 style="medium">
        <color theme="9" tint="-0.249977111117893"/>
      </top>
      <bottom/>
      <diagonal/>
    </border>
    <border>
      <left/>
      <right style="thin">
        <color rgb="FFD8D8D8"/>
      </right>
      <top style="medium">
        <color theme="9" tint="-0.249977111117893"/>
      </top>
      <bottom/>
      <diagonal/>
    </border>
    <border>
      <left style="thin">
        <color rgb="FFD8D8D8"/>
      </left>
      <right style="thin">
        <color rgb="FFD8D8D8"/>
      </right>
      <top style="medium">
        <color theme="9" tint="-0.249977111117893"/>
      </top>
      <bottom style="thin">
        <color rgb="FFD8D8D8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thin">
        <color rgb="FFD8D8D8"/>
      </right>
      <top/>
      <bottom style="medium">
        <color theme="9" tint="-0.249977111117893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medium">
        <color theme="9" tint="-0.249977111117893"/>
      </bottom>
      <diagonal/>
    </border>
    <border>
      <left style="thin">
        <color rgb="FFD8D8D8"/>
      </left>
      <right style="medium">
        <color theme="9" tint="-0.249977111117893"/>
      </right>
      <top style="medium">
        <color theme="9" tint="-0.249977111117893"/>
      </top>
      <bottom style="thin">
        <color rgb="FFD8D8D8"/>
      </bottom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 style="thin">
        <color rgb="FFD8D8D8"/>
      </left>
      <right style="medium">
        <color theme="9" tint="-0.249977111117893"/>
      </right>
      <top style="thin">
        <color rgb="FFD8D8D8"/>
      </top>
      <bottom style="medium">
        <color theme="9" tint="-0.249977111117893"/>
      </bottom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/>
      <top style="medium">
        <color rgb="FFFFFF00"/>
      </top>
      <bottom/>
      <diagonal/>
    </border>
    <border>
      <left style="thin">
        <color rgb="FFD8D8D8"/>
      </left>
      <right style="thin">
        <color rgb="FFD8D8D8"/>
      </right>
      <top style="medium">
        <color rgb="FFFFFF00"/>
      </top>
      <bottom style="thin">
        <color rgb="FFD8D8D8"/>
      </bottom>
      <diagonal/>
    </border>
    <border>
      <left/>
      <right/>
      <top/>
      <bottom style="medium">
        <color rgb="FFFFFF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medium">
        <color rgb="FFFFFF00"/>
      </bottom>
      <diagonal/>
    </border>
    <border>
      <left style="thin">
        <color rgb="FFD8D8D8"/>
      </left>
      <right style="medium">
        <color rgb="FFFFFF00"/>
      </right>
      <top style="medium">
        <color rgb="FFFFFF00"/>
      </top>
      <bottom style="thin">
        <color rgb="FFD8D8D8"/>
      </bottom>
      <diagonal/>
    </border>
    <border>
      <left style="thin">
        <color rgb="FFD8D8D8"/>
      </left>
      <right style="medium">
        <color rgb="FFFFFF00"/>
      </right>
      <top style="thin">
        <color rgb="FFD8D8D8"/>
      </top>
      <bottom style="medium">
        <color rgb="FFFFFF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1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1" borderId="2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27" applyNumberFormat="0" applyAlignment="0" applyProtection="0">
      <alignment vertical="center"/>
    </xf>
    <xf numFmtId="0" fontId="15" fillId="9" borderId="32" applyNumberFormat="0" applyAlignment="0" applyProtection="0">
      <alignment vertical="center"/>
    </xf>
    <xf numFmtId="0" fontId="20" fillId="24" borderId="3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24" fillId="0" borderId="3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77" fontId="4" fillId="5" borderId="16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77" fontId="4" fillId="5" borderId="19" xfId="0" applyNumberFormat="1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177" fontId="4" fillId="5" borderId="24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177" fontId="4" fillId="5" borderId="26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5" fillId="4" borderId="9" xfId="0" applyNumberFormat="1" applyFont="1" applyFill="1" applyBorder="1" applyAlignment="1">
      <alignment horizontal="center" vertical="center"/>
    </xf>
    <xf numFmtId="176" fontId="5" fillId="4" borderId="9" xfId="0" applyNumberFormat="1" applyFont="1" applyFill="1" applyBorder="1" applyAlignment="1">
      <alignment horizontal="center" vertical="center"/>
    </xf>
    <xf numFmtId="176" fontId="5" fillId="4" borderId="9" xfId="0" applyNumberFormat="1" applyFont="1" applyFill="1" applyBorder="1" applyAlignment="1">
      <alignment horizontal="left" vertical="center"/>
    </xf>
    <xf numFmtId="2" fontId="5" fillId="4" borderId="9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F11" sqref="F11"/>
    </sheetView>
  </sheetViews>
  <sheetFormatPr defaultColWidth="9" defaultRowHeight="13.5"/>
  <cols>
    <col min="1" max="1" width="15" customWidth="1"/>
    <col min="2" max="2" width="23" customWidth="1"/>
    <col min="3" max="3" width="20" customWidth="1"/>
    <col min="4" max="4" width="21.25" customWidth="1"/>
    <col min="5" max="5" width="20" customWidth="1"/>
    <col min="6" max="6" width="16.25" customWidth="1"/>
    <col min="7" max="7" width="19" customWidth="1"/>
    <col min="8" max="8" width="20" customWidth="1"/>
    <col min="9" max="9" width="19" customWidth="1"/>
    <col min="10" max="19" width="20" customWidth="1"/>
  </cols>
  <sheetData>
    <row r="1" ht="18" customHeight="1" spans="1:8">
      <c r="A1" s="30" t="s">
        <v>0</v>
      </c>
      <c r="B1" s="30" t="s">
        <v>1</v>
      </c>
      <c r="C1" s="30" t="s">
        <v>2</v>
      </c>
      <c r="D1" s="30" t="s">
        <v>3</v>
      </c>
      <c r="E1" s="30"/>
      <c r="F1" s="30"/>
      <c r="G1" s="30"/>
      <c r="H1" s="31"/>
    </row>
    <row r="2" ht="19.35" customHeight="1" spans="1:8">
      <c r="A2" s="30" t="s">
        <v>4</v>
      </c>
      <c r="B2" s="30" t="s">
        <v>5</v>
      </c>
      <c r="C2" s="32">
        <v>7.2315</v>
      </c>
      <c r="D2" s="33">
        <v>45548.625</v>
      </c>
      <c r="E2" s="30"/>
      <c r="F2" s="30"/>
      <c r="G2" s="30"/>
      <c r="H2" s="34"/>
    </row>
    <row r="3" ht="19.35" customHeight="1" spans="1:8">
      <c r="A3" s="30" t="s">
        <v>6</v>
      </c>
      <c r="B3" s="30" t="s">
        <v>7</v>
      </c>
      <c r="C3" s="32">
        <v>5.2289</v>
      </c>
      <c r="D3" s="33">
        <v>45548.625</v>
      </c>
      <c r="E3" s="30"/>
      <c r="F3" s="30"/>
      <c r="G3" s="30"/>
      <c r="H3" s="34"/>
    </row>
    <row r="4" ht="19.35" customHeight="1" spans="1:8">
      <c r="A4" s="30" t="s">
        <v>8</v>
      </c>
      <c r="B4" s="30" t="s">
        <v>9</v>
      </c>
      <c r="C4" s="32">
        <v>0.3623</v>
      </c>
      <c r="D4" s="33">
        <v>45548.625</v>
      </c>
      <c r="E4" s="30"/>
      <c r="F4" s="30"/>
      <c r="G4" s="30"/>
      <c r="H4" s="34"/>
    </row>
    <row r="5" ht="19.35" customHeight="1" spans="1:8">
      <c r="A5" s="30" t="s">
        <v>10</v>
      </c>
      <c r="B5" s="30" t="s">
        <v>11</v>
      </c>
      <c r="C5" s="32">
        <v>9.3267</v>
      </c>
      <c r="D5" s="33">
        <v>45548.625</v>
      </c>
      <c r="E5" s="30"/>
      <c r="F5" s="30"/>
      <c r="G5" s="30"/>
      <c r="H5" s="34"/>
    </row>
    <row r="6" ht="19.35" customHeight="1" spans="1:8">
      <c r="A6" s="30" t="s">
        <v>12</v>
      </c>
      <c r="B6" s="30" t="s">
        <v>13</v>
      </c>
      <c r="C6" s="32">
        <v>7.8668</v>
      </c>
      <c r="D6" s="33">
        <v>45548.625</v>
      </c>
      <c r="E6" s="30"/>
      <c r="F6" s="30"/>
      <c r="G6" s="30"/>
      <c r="H6" s="34"/>
    </row>
    <row r="7" ht="19.35" customHeight="1" spans="1:8">
      <c r="A7" s="30" t="s">
        <v>14</v>
      </c>
      <c r="B7" s="30" t="s">
        <v>13</v>
      </c>
      <c r="C7" s="32">
        <v>7.8668</v>
      </c>
      <c r="D7" s="33">
        <v>45548.625</v>
      </c>
      <c r="E7" s="30"/>
      <c r="F7" s="30"/>
      <c r="G7" s="30"/>
      <c r="H7" s="34"/>
    </row>
    <row r="8" ht="19.35" customHeight="1" spans="1:8">
      <c r="A8" s="30" t="s">
        <v>15</v>
      </c>
      <c r="B8" s="30" t="s">
        <v>13</v>
      </c>
      <c r="C8" s="32">
        <v>7.8668</v>
      </c>
      <c r="D8" s="33">
        <v>45548.625</v>
      </c>
      <c r="E8" s="30"/>
      <c r="F8" s="30"/>
      <c r="G8" s="30"/>
      <c r="H8" s="34"/>
    </row>
    <row r="9" ht="19.35" customHeight="1" spans="1:8">
      <c r="A9" s="30" t="s">
        <v>16</v>
      </c>
      <c r="B9" s="30" t="s">
        <v>13</v>
      </c>
      <c r="C9" s="32">
        <v>7.8668</v>
      </c>
      <c r="D9" s="33">
        <v>45548.625</v>
      </c>
      <c r="E9" s="30"/>
      <c r="F9" s="30"/>
      <c r="G9" s="30"/>
      <c r="H9" s="34"/>
    </row>
    <row r="10" ht="19.35" customHeight="1" spans="1:8">
      <c r="A10" s="30" t="s">
        <v>17</v>
      </c>
      <c r="B10" s="30" t="s">
        <v>13</v>
      </c>
      <c r="C10" s="32">
        <v>7.8668</v>
      </c>
      <c r="D10" s="33">
        <v>45548.625</v>
      </c>
      <c r="E10" s="30"/>
      <c r="F10" s="30"/>
      <c r="G10" s="30"/>
      <c r="H10" s="34"/>
    </row>
    <row r="11" ht="19.35" customHeight="1" spans="1:8">
      <c r="A11" s="30" t="s">
        <v>18</v>
      </c>
      <c r="B11" s="30" t="s">
        <v>13</v>
      </c>
      <c r="C11" s="32">
        <v>7.8668</v>
      </c>
      <c r="D11" s="33">
        <v>45548.625</v>
      </c>
      <c r="E11" s="30"/>
      <c r="F11" s="30"/>
      <c r="G11" s="30"/>
      <c r="H11" s="34"/>
    </row>
    <row r="12" ht="19.35" customHeight="1" spans="1:8">
      <c r="A12" s="30" t="s">
        <v>19</v>
      </c>
      <c r="B12" s="30" t="s">
        <v>20</v>
      </c>
      <c r="C12" s="32">
        <v>0.6897</v>
      </c>
      <c r="D12" s="33">
        <v>45548.625</v>
      </c>
      <c r="E12" s="30"/>
      <c r="F12" s="30"/>
      <c r="G12" s="30"/>
      <c r="H12" s="34"/>
    </row>
    <row r="13" ht="19.35" customHeight="1" spans="1:8">
      <c r="A13" s="30" t="s">
        <v>21</v>
      </c>
      <c r="B13" s="30" t="s">
        <v>22</v>
      </c>
      <c r="C13" s="32">
        <v>1.8315</v>
      </c>
      <c r="D13" s="33">
        <v>45548.625</v>
      </c>
      <c r="E13" s="30"/>
      <c r="F13" s="30"/>
      <c r="G13" s="30"/>
      <c r="H13" s="34"/>
    </row>
    <row r="14" ht="19.35" customHeight="1" spans="1:8">
      <c r="A14" s="30" t="s">
        <v>23</v>
      </c>
      <c r="B14" s="30" t="s">
        <v>24</v>
      </c>
      <c r="C14" s="32">
        <v>0.2096</v>
      </c>
      <c r="D14" s="33">
        <v>45548.625</v>
      </c>
      <c r="E14" s="30"/>
      <c r="F14" s="30"/>
      <c r="G14" s="30"/>
      <c r="H14" s="34"/>
    </row>
    <row r="15" ht="19.35" customHeight="1" spans="1:8">
      <c r="A15" s="30" t="s">
        <v>25</v>
      </c>
      <c r="B15" s="30" t="s">
        <v>26</v>
      </c>
      <c r="C15" s="32">
        <v>0.0503</v>
      </c>
      <c r="D15" s="33">
        <v>45548.625</v>
      </c>
      <c r="E15" s="30"/>
      <c r="F15" s="30"/>
      <c r="G15" s="30"/>
      <c r="H15" s="34"/>
    </row>
    <row r="16" ht="19.35" customHeight="1" spans="1:8">
      <c r="A16" s="30" t="s">
        <v>27</v>
      </c>
      <c r="B16" s="30" t="s">
        <v>28</v>
      </c>
      <c r="C16" s="32">
        <v>5.465</v>
      </c>
      <c r="D16" s="33">
        <v>45548.625</v>
      </c>
      <c r="E16" s="30"/>
      <c r="F16" s="30"/>
      <c r="G16" s="30"/>
      <c r="H16" s="34"/>
    </row>
    <row r="17" ht="19.35" customHeight="1" spans="1:8">
      <c r="A17" s="30" t="s">
        <v>29</v>
      </c>
      <c r="B17" s="30" t="s">
        <v>30</v>
      </c>
      <c r="C17" s="32">
        <v>4.7729</v>
      </c>
      <c r="D17" s="33">
        <v>45548.625</v>
      </c>
      <c r="E17" s="30"/>
      <c r="F17" s="30"/>
      <c r="G17" s="30"/>
      <c r="H17" s="34"/>
    </row>
    <row r="18" ht="19.35" customHeight="1" spans="1:8">
      <c r="A18" s="30" t="s">
        <v>31</v>
      </c>
      <c r="B18" s="30" t="s">
        <v>32</v>
      </c>
      <c r="C18" s="32">
        <v>1.8975</v>
      </c>
      <c r="D18" s="33">
        <v>45548.625</v>
      </c>
      <c r="E18" s="30"/>
      <c r="F18" s="30"/>
      <c r="G18" s="30"/>
      <c r="H18" s="34"/>
    </row>
    <row r="19" ht="19.35" customHeight="1" spans="1:8">
      <c r="A19" s="30" t="s">
        <v>33</v>
      </c>
      <c r="B19" s="30" t="s">
        <v>34</v>
      </c>
      <c r="C19" s="32">
        <v>1.938</v>
      </c>
      <c r="D19" s="33">
        <v>45548.625</v>
      </c>
      <c r="E19" s="30"/>
      <c r="F19" s="30"/>
      <c r="G19" s="30"/>
      <c r="H19" s="34"/>
    </row>
    <row r="20" ht="18" customHeight="1" spans="1:4">
      <c r="A20" s="30" t="s">
        <v>35</v>
      </c>
      <c r="B20" s="30" t="s">
        <v>36</v>
      </c>
      <c r="C20" s="32">
        <v>0.078</v>
      </c>
      <c r="D20" s="33">
        <v>45548.625</v>
      </c>
    </row>
    <row r="21" ht="18" customHeight="1"/>
    <row r="22" ht="18" customHeight="1"/>
    <row r="23" ht="18" customHeight="1"/>
    <row r="24" ht="18" customHeight="1" spans="1:9">
      <c r="A24" s="35"/>
      <c r="B24" s="35"/>
      <c r="C24" s="35"/>
      <c r="D24" s="35"/>
      <c r="E24" s="35"/>
      <c r="F24" s="35"/>
      <c r="G24" s="35"/>
      <c r="H24" s="35"/>
      <c r="I24" s="36"/>
    </row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3"/>
  <sheetViews>
    <sheetView tabSelected="1" workbookViewId="0">
      <selection activeCell="H23" sqref="H23"/>
    </sheetView>
  </sheetViews>
  <sheetFormatPr defaultColWidth="9" defaultRowHeight="13.5"/>
  <cols>
    <col min="1" max="1" width="12.125" customWidth="1"/>
    <col min="2" max="2" width="12" customWidth="1"/>
    <col min="3" max="3" width="11.625" customWidth="1"/>
    <col min="4" max="4" width="12" customWidth="1"/>
    <col min="5" max="5" width="9.5" customWidth="1"/>
    <col min="6" max="6" width="10.875" customWidth="1"/>
    <col min="7" max="7" width="0.5" customWidth="1"/>
    <col min="8" max="8" width="8.125" customWidth="1"/>
    <col min="9" max="9" width="12.125" customWidth="1"/>
    <col min="10" max="10" width="9.5" customWidth="1"/>
    <col min="11" max="11" width="10" customWidth="1"/>
    <col min="12" max="12" width="11.625" customWidth="1"/>
    <col min="13" max="13" width="10" customWidth="1"/>
    <col min="14" max="14" width="8.5" customWidth="1"/>
    <col min="15" max="21" width="9" customWidth="1"/>
    <col min="22" max="22" width="10.625" customWidth="1"/>
    <col min="23" max="23" width="1" customWidth="1"/>
    <col min="24" max="24" width="8.125" customWidth="1"/>
    <col min="25" max="25" width="12.125" customWidth="1"/>
    <col min="26" max="26" width="9.5" customWidth="1"/>
    <col min="27" max="27" width="10" customWidth="1"/>
    <col min="28" max="28" width="11.625" customWidth="1"/>
    <col min="29" max="29" width="10" customWidth="1"/>
    <col min="30" max="37" width="11.75" customWidth="1"/>
  </cols>
  <sheetData>
    <row r="1" ht="18" customHeight="1" spans="1:37">
      <c r="A1" s="1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3" t="s">
        <v>42</v>
      </c>
      <c r="H1" s="4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2" t="s">
        <v>48</v>
      </c>
      <c r="N1" s="13" t="s">
        <v>49</v>
      </c>
      <c r="O1" s="14" t="s">
        <v>4</v>
      </c>
      <c r="P1" s="14" t="s">
        <v>6</v>
      </c>
      <c r="Q1" s="14" t="s">
        <v>8</v>
      </c>
      <c r="R1" s="14" t="s">
        <v>25</v>
      </c>
      <c r="S1" s="14" t="s">
        <v>27</v>
      </c>
      <c r="T1" s="14" t="s">
        <v>29</v>
      </c>
      <c r="U1" s="14" t="s">
        <v>31</v>
      </c>
      <c r="V1" s="20" t="s">
        <v>33</v>
      </c>
      <c r="X1" s="21" t="s">
        <v>43</v>
      </c>
      <c r="Y1" s="24" t="s">
        <v>44</v>
      </c>
      <c r="Z1" s="24" t="s">
        <v>45</v>
      </c>
      <c r="AA1" s="24" t="s">
        <v>46</v>
      </c>
      <c r="AB1" s="24" t="s">
        <v>47</v>
      </c>
      <c r="AC1" s="24" t="s">
        <v>48</v>
      </c>
      <c r="AD1" s="25" t="s">
        <v>10</v>
      </c>
      <c r="AE1" s="25" t="s">
        <v>12</v>
      </c>
      <c r="AF1" s="25" t="s">
        <v>15</v>
      </c>
      <c r="AG1" s="25" t="s">
        <v>16</v>
      </c>
      <c r="AH1" s="25" t="s">
        <v>17</v>
      </c>
      <c r="AI1" s="25" t="s">
        <v>18</v>
      </c>
      <c r="AJ1" s="25" t="s">
        <v>19</v>
      </c>
      <c r="AK1" s="28" t="s">
        <v>21</v>
      </c>
    </row>
    <row r="2" ht="18" customHeight="1" spans="1:37">
      <c r="A2" s="5"/>
      <c r="B2" s="6"/>
      <c r="C2" s="6"/>
      <c r="D2" s="6"/>
      <c r="E2" s="6"/>
      <c r="F2" s="7"/>
      <c r="H2" s="8"/>
      <c r="I2" s="15"/>
      <c r="J2" s="15"/>
      <c r="K2" s="15"/>
      <c r="L2" s="15"/>
      <c r="M2" s="16"/>
      <c r="N2" s="17" t="s">
        <v>50</v>
      </c>
      <c r="O2" s="18">
        <f>VLOOKUP(O1,币种汇率!A:C,3,0)</f>
        <v>7.2315</v>
      </c>
      <c r="P2" s="18">
        <f>VLOOKUP(P1,币种汇率!A:C,3,0)</f>
        <v>5.2289</v>
      </c>
      <c r="Q2" s="18">
        <f>VLOOKUP(Q1,币种汇率!A:C,3,0)</f>
        <v>0.3623</v>
      </c>
      <c r="R2" s="18">
        <f>VLOOKUP(R1,币种汇率!A:C,3,0)</f>
        <v>0.0503</v>
      </c>
      <c r="S2" s="18">
        <f>VLOOKUP(S1,币种汇率!A:C,3,0)</f>
        <v>5.465</v>
      </c>
      <c r="T2" s="18">
        <f>VLOOKUP(T1,币种汇率!A:C,3,0)</f>
        <v>4.7729</v>
      </c>
      <c r="U2" s="18">
        <f>VLOOKUP(U1,币种汇率!A:C,3,0)</f>
        <v>1.8975</v>
      </c>
      <c r="V2" s="22">
        <f>VLOOKUP(V1,币种汇率!A:C,3,0)</f>
        <v>1.938</v>
      </c>
      <c r="X2" s="23"/>
      <c r="Y2" s="26"/>
      <c r="Z2" s="26"/>
      <c r="AA2" s="26"/>
      <c r="AB2" s="26"/>
      <c r="AC2" s="26"/>
      <c r="AD2" s="27">
        <f>VLOOKUP(AD1,币种汇率!A:C,3,0)</f>
        <v>9.3267</v>
      </c>
      <c r="AE2" s="27">
        <f>VLOOKUP(AE1,币种汇率!A:C,3,0)</f>
        <v>7.8668</v>
      </c>
      <c r="AF2" s="27">
        <f>VLOOKUP(AF1,币种汇率!A:C,3,0)</f>
        <v>7.8668</v>
      </c>
      <c r="AG2" s="27">
        <f>VLOOKUP(AG1,币种汇率!A:C,3,0)</f>
        <v>7.8668</v>
      </c>
      <c r="AH2" s="27">
        <f>VLOOKUP(AH1,币种汇率!A:C,3,0)</f>
        <v>7.8668</v>
      </c>
      <c r="AI2" s="27">
        <f>VLOOKUP(AI1,币种汇率!A:C,3,0)</f>
        <v>7.8668</v>
      </c>
      <c r="AJ2" s="27">
        <f>VLOOKUP(AJ1,币种汇率!A:C,3,0)</f>
        <v>0.6897</v>
      </c>
      <c r="AK2" s="29">
        <f>VLOOKUP(AK1,币种汇率!A:C,3,0)</f>
        <v>1.8315</v>
      </c>
    </row>
    <row r="3" ht="18" customHeight="1" spans="1:37">
      <c r="A3" s="9" t="s">
        <v>51</v>
      </c>
      <c r="B3" s="9">
        <v>39</v>
      </c>
      <c r="C3" s="9">
        <v>3</v>
      </c>
      <c r="D3" s="9">
        <v>50</v>
      </c>
      <c r="E3" s="10">
        <f>D3/1000*120+20</f>
        <v>26</v>
      </c>
      <c r="F3" s="10">
        <f>ROUNDUP(B3+C3+E3,2)</f>
        <v>68</v>
      </c>
      <c r="H3" s="9">
        <v>30</v>
      </c>
      <c r="I3" s="10">
        <f>ROUNDUP(M3*H3/100,2)</f>
        <v>45.34</v>
      </c>
      <c r="J3" s="9">
        <v>10</v>
      </c>
      <c r="K3" s="10">
        <f>ROUNDUP(M3*J3/100,2)</f>
        <v>15.12</v>
      </c>
      <c r="L3" s="9">
        <v>15</v>
      </c>
      <c r="M3" s="10">
        <f>ROUNDUP(F3/(1-(H3+J3+L3)/100),2)</f>
        <v>151.12</v>
      </c>
      <c r="N3" s="10" t="s">
        <v>52</v>
      </c>
      <c r="O3" s="10">
        <f ca="1">ROUNDUP(INDIRECT(CONCATENATE("M",ROW()))/INDIRECT(CONCATENATE(SUBSTITUTE(ADDRESS(1,COLUMN(),4),"1",""),"2")),2)</f>
        <v>20.9</v>
      </c>
      <c r="P3" s="10">
        <f ca="1" t="array" ref="P3">ROUNDUP(INDIRECT(CONCATENATE("M",ROW()))/INDIRECT(CONCATENATE(SUBSTITUTE(ADDRESS(1,COLUMN(),4),"1",""),"2")),2)</f>
        <v>28.91</v>
      </c>
      <c r="Q3" s="10">
        <f ca="1" t="array" ref="Q3">ROUNDUP(INDIRECT(CONCATENATE("M",ROW()))/INDIRECT(CONCATENATE(SUBSTITUTE(ADDRESS(1,COLUMN(),4),"1",""),"2")),2)</f>
        <v>417.12</v>
      </c>
      <c r="R3" s="10">
        <f ca="1" t="array" ref="R3">ROUNDUP(INDIRECT(CONCATENATE("M",ROW()))/INDIRECT(CONCATENATE(SUBSTITUTE(ADDRESS(1,COLUMN(),4),"1",""),"2")),0)</f>
        <v>3005</v>
      </c>
      <c r="S3" s="10">
        <f ca="1" t="array" ref="S3">ROUNDUP(INDIRECT(CONCATENATE("M",ROW()))/INDIRECT(CONCATENATE(SUBSTITUTE(ADDRESS(1,COLUMN(),4),"1",""),"2")),2)</f>
        <v>27.66</v>
      </c>
      <c r="T3" s="10">
        <f ca="1" t="array" ref="T3">ROUNDUP(INDIRECT(CONCATENATE("M",ROW()))/INDIRECT(CONCATENATE(SUBSTITUTE(ADDRESS(1,COLUMN(),4),"1",""),"2")),2)</f>
        <v>31.67</v>
      </c>
      <c r="U3" s="10">
        <f ca="1" t="array" ref="U3">ROUNDUP(INDIRECT(CONCATENATE("M",ROW()))/INDIRECT(CONCATENATE(SUBSTITUTE(ADDRESS(1,COLUMN(),4),"1",""),"2")),2)</f>
        <v>79.65</v>
      </c>
      <c r="V3" s="10">
        <f ca="1" t="array" ref="V3">ROUNDUP(INDIRECT(CONCATENATE("M",ROW()))/INDIRECT(CONCATENATE(SUBSTITUTE(ADDRESS(1,COLUMN(),4),"1",""),"2")),2)</f>
        <v>77.98</v>
      </c>
      <c r="X3" s="9">
        <v>20</v>
      </c>
      <c r="Y3" s="10">
        <f>ROUNDUP(AC3*X3/100,2)</f>
        <v>38.86</v>
      </c>
      <c r="Z3" s="9">
        <v>10</v>
      </c>
      <c r="AA3" s="10">
        <f>ROUNDUP(AC3*Z3/100,2)</f>
        <v>19.43</v>
      </c>
      <c r="AB3" s="9">
        <v>35</v>
      </c>
      <c r="AC3" s="10">
        <f>ROUNDUP(F3/(1-(X3+Z3+AB3)/100),2)</f>
        <v>194.29</v>
      </c>
      <c r="AD3" s="10">
        <f ca="1" t="array" ref="AD3">ROUNDUP(INDIRECT(CONCATENATE("AC",ROW()))/INDIRECT(CONCATENATE(SUBSTITUTE(ADDRESS(1,COLUMN(),4),"1",""),"2")),2)</f>
        <v>20.84</v>
      </c>
      <c r="AE3" s="10">
        <f ca="1" t="array" ref="AE3">ROUNDUP(INDIRECT(CONCATENATE("AC",ROW()))/INDIRECT(CONCATENATE(SUBSTITUTE(ADDRESS(1,COLUMN(),4),"1",""),"2")),2)</f>
        <v>24.7</v>
      </c>
      <c r="AF3" s="10">
        <f ca="1" t="array" ref="AF3">ROUNDUP(INDIRECT(CONCATENATE("AC",ROW()))/INDIRECT(CONCATENATE(SUBSTITUTE(ADDRESS(1,COLUMN(),4),"1",""),"2")),2)</f>
        <v>24.7</v>
      </c>
      <c r="AG3" s="10">
        <f ca="1" t="array" ref="AG3">ROUNDUP(INDIRECT(CONCATENATE("AC",ROW()))/INDIRECT(CONCATENATE(SUBSTITUTE(ADDRESS(1,COLUMN(),4),"1",""),"2")),2)</f>
        <v>24.7</v>
      </c>
      <c r="AH3" s="10">
        <f ca="1" t="array" ref="AH3">ROUNDUP(INDIRECT(CONCATENATE("AC",ROW()))/INDIRECT(CONCATENATE(SUBSTITUTE(ADDRESS(1,COLUMN(),4),"1",""),"2")),2)</f>
        <v>24.7</v>
      </c>
      <c r="AI3" s="10">
        <f ca="1" t="array" ref="AI3">ROUNDUP(INDIRECT(CONCATENATE("AC",ROW()))/INDIRECT(CONCATENATE(SUBSTITUTE(ADDRESS(1,COLUMN(),4),"1",""),"2")),2)</f>
        <v>24.7</v>
      </c>
      <c r="AJ3" s="10">
        <f ca="1" t="array" ref="AJ3">ROUNDUP(INDIRECT(CONCATENATE("AC",ROW()))/INDIRECT(CONCATENATE(SUBSTITUTE(ADDRESS(1,COLUMN(),4),"1",""),"2")),2)</f>
        <v>281.71</v>
      </c>
      <c r="AK3" s="10">
        <f ca="1" t="array" ref="AK3">ROUNDUP(INDIRECT(CONCATENATE("AC",ROW()))/INDIRECT(CONCATENATE(SUBSTITUTE(ADDRESS(1,COLUMN(),4),"1",""),"2")),2)</f>
        <v>106.09</v>
      </c>
    </row>
    <row r="4" ht="18" customHeight="1" spans="1:37">
      <c r="A4" s="9" t="s">
        <v>53</v>
      </c>
      <c r="B4" s="9">
        <v>42</v>
      </c>
      <c r="C4" s="9">
        <v>3</v>
      </c>
      <c r="D4" s="9">
        <v>80</v>
      </c>
      <c r="E4" s="10">
        <f>D4/1000*120+20</f>
        <v>29.6</v>
      </c>
      <c r="F4" s="10">
        <f t="shared" ref="F4:F67" si="0">ROUNDUP(B4+C4+E4,2)</f>
        <v>74.6</v>
      </c>
      <c r="H4" s="9">
        <v>30</v>
      </c>
      <c r="I4" s="10">
        <f t="shared" ref="I4:I67" si="1">ROUNDUP(M4*H4/100,2)</f>
        <v>49.74</v>
      </c>
      <c r="J4" s="9">
        <v>10</v>
      </c>
      <c r="K4" s="10">
        <f t="shared" ref="K4:K67" si="2">ROUNDUP(M4*J4/100,2)</f>
        <v>16.58</v>
      </c>
      <c r="L4" s="9">
        <v>15</v>
      </c>
      <c r="M4" s="10">
        <f t="shared" ref="M4:M67" si="3">ROUNDUP(F4/(1-(H4+J4+L4)/100),2)</f>
        <v>165.78</v>
      </c>
      <c r="N4" s="10" t="s">
        <v>52</v>
      </c>
      <c r="O4" s="19">
        <f ca="1" t="array" ref="O4">ROUNDUP(INDIRECT(CONCATENATE("M",ROW()))/INDIRECT(CONCATENATE(SUBSTITUTE(ADDRESS(1,COLUMN(),4),"1",""),"2")),2)</f>
        <v>22.93</v>
      </c>
      <c r="P4" s="19">
        <f ca="1" t="array" ref="P4">ROUNDUP(INDIRECT(CONCATENATE("M",ROW()))/INDIRECT(CONCATENATE(SUBSTITUTE(ADDRESS(1,COLUMN(),4),"1",""),"2")),2)</f>
        <v>31.71</v>
      </c>
      <c r="Q4" s="19">
        <f ca="1" t="array" ref="Q4">ROUNDUP(INDIRECT(CONCATENATE("M",ROW()))/INDIRECT(CONCATENATE(SUBSTITUTE(ADDRESS(1,COLUMN(),4),"1",""),"2")),2)</f>
        <v>457.58</v>
      </c>
      <c r="R4" s="19">
        <f ca="1" t="array" ref="R4">ROUNDUP(INDIRECT(CONCATENATE("M",ROW()))/INDIRECT(CONCATENATE(SUBSTITUTE(ADDRESS(1,COLUMN(),4),"1",""),"2")),0)</f>
        <v>3296</v>
      </c>
      <c r="S4" s="19">
        <f ca="1" t="array" ref="S4">ROUNDUP(INDIRECT(CONCATENATE("M",ROW()))/INDIRECT(CONCATENATE(SUBSTITUTE(ADDRESS(1,COLUMN(),4),"1",""),"2")),2)</f>
        <v>30.34</v>
      </c>
      <c r="T4" s="19">
        <f ca="1" t="array" ref="T4">ROUNDUP(INDIRECT(CONCATENATE("M",ROW()))/INDIRECT(CONCATENATE(SUBSTITUTE(ADDRESS(1,COLUMN(),4),"1",""),"2")),2)</f>
        <v>34.74</v>
      </c>
      <c r="U4" s="19">
        <f ca="1" t="array" ref="U4">ROUNDUP(INDIRECT(CONCATENATE("M",ROW()))/INDIRECT(CONCATENATE(SUBSTITUTE(ADDRESS(1,COLUMN(),4),"1",""),"2")),2)</f>
        <v>87.37</v>
      </c>
      <c r="V4" s="19">
        <f ca="1" t="array" ref="V4">ROUNDUP(INDIRECT(CONCATENATE("M",ROW()))/INDIRECT(CONCATENATE(SUBSTITUTE(ADDRESS(1,COLUMN(),4),"1",""),"2")),2)</f>
        <v>85.55</v>
      </c>
      <c r="X4" s="9">
        <v>20</v>
      </c>
      <c r="Y4" s="19">
        <f t="shared" ref="Y4:Y67" si="4">ROUNDUP(AC4*X4/100,2)</f>
        <v>42.63</v>
      </c>
      <c r="Z4" s="9">
        <v>10</v>
      </c>
      <c r="AA4" s="19">
        <f t="shared" ref="AA4:AA67" si="5">ROUNDUP(AC4*Z4/100,2)</f>
        <v>21.32</v>
      </c>
      <c r="AB4" s="9">
        <v>35</v>
      </c>
      <c r="AC4" s="19">
        <f t="shared" ref="AC4:AC67" si="6">ROUNDUP(F4/(1-(X4+Z4+AB4)/100),2)</f>
        <v>213.15</v>
      </c>
      <c r="AD4" s="19">
        <f ca="1" t="array" ref="AD4">ROUNDUP(INDIRECT(CONCATENATE("AC",ROW()))/INDIRECT(CONCATENATE(SUBSTITUTE(ADDRESS(1,COLUMN(),4),"1",""),"2")),2)</f>
        <v>22.86</v>
      </c>
      <c r="AE4" s="19">
        <f ca="1" t="array" ref="AE4">ROUNDUP(INDIRECT(CONCATENATE("AC",ROW()))/INDIRECT(CONCATENATE(SUBSTITUTE(ADDRESS(1,COLUMN(),4),"1",""),"2")),2)</f>
        <v>27.1</v>
      </c>
      <c r="AF4" s="19">
        <f ca="1" t="array" ref="AF4">ROUNDUP(INDIRECT(CONCATENATE("AC",ROW()))/INDIRECT(CONCATENATE(SUBSTITUTE(ADDRESS(1,COLUMN(),4),"1",""),"2")),2)</f>
        <v>27.1</v>
      </c>
      <c r="AG4" s="19">
        <f ca="1" t="array" ref="AG4">ROUNDUP(INDIRECT(CONCATENATE("AC",ROW()))/INDIRECT(CONCATENATE(SUBSTITUTE(ADDRESS(1,COLUMN(),4),"1",""),"2")),2)</f>
        <v>27.1</v>
      </c>
      <c r="AH4" s="19">
        <f ca="1" t="array" ref="AH4">ROUNDUP(INDIRECT(CONCATENATE("AC",ROW()))/INDIRECT(CONCATENATE(SUBSTITUTE(ADDRESS(1,COLUMN(),4),"1",""),"2")),2)</f>
        <v>27.1</v>
      </c>
      <c r="AI4" s="19">
        <f ca="1" t="array" ref="AI4">ROUNDUP(INDIRECT(CONCATENATE("AC",ROW()))/INDIRECT(CONCATENATE(SUBSTITUTE(ADDRESS(1,COLUMN(),4),"1",""),"2")),2)</f>
        <v>27.1</v>
      </c>
      <c r="AJ4" s="19">
        <f ca="1" t="array" ref="AJ4">ROUNDUP(INDIRECT(CONCATENATE("AC",ROW()))/INDIRECT(CONCATENATE(SUBSTITUTE(ADDRESS(1,COLUMN(),4),"1",""),"2")),2)</f>
        <v>309.05</v>
      </c>
      <c r="AK4" s="19">
        <f ca="1" t="array" ref="AK4">ROUNDUP(INDIRECT(CONCATENATE("AC",ROW()))/INDIRECT(CONCATENATE(SUBSTITUTE(ADDRESS(1,COLUMN(),4),"1",""),"2")),2)</f>
        <v>116.39</v>
      </c>
    </row>
    <row r="5" ht="18" customHeight="1" spans="1:37">
      <c r="A5" s="9" t="s">
        <v>54</v>
      </c>
      <c r="B5" s="9">
        <v>50</v>
      </c>
      <c r="C5" s="9">
        <v>3</v>
      </c>
      <c r="D5" s="9">
        <v>100</v>
      </c>
      <c r="E5" s="10">
        <f>D5/1000*120+20</f>
        <v>32</v>
      </c>
      <c r="F5" s="10">
        <f t="shared" si="0"/>
        <v>85</v>
      </c>
      <c r="H5" s="9">
        <v>30</v>
      </c>
      <c r="I5" s="10">
        <f t="shared" si="1"/>
        <v>56.67</v>
      </c>
      <c r="J5" s="9">
        <v>10</v>
      </c>
      <c r="K5" s="10">
        <f t="shared" si="2"/>
        <v>18.89</v>
      </c>
      <c r="L5" s="9">
        <v>15</v>
      </c>
      <c r="M5" s="10">
        <f t="shared" si="3"/>
        <v>188.89</v>
      </c>
      <c r="N5" s="10" t="s">
        <v>52</v>
      </c>
      <c r="O5" s="19">
        <f ca="1" t="array" ref="O5">ROUNDUP(INDIRECT(CONCATENATE("M",ROW()))/INDIRECT(CONCATENATE(SUBSTITUTE(ADDRESS(1,COLUMN(),4),"1",""),"2")),2)</f>
        <v>26.13</v>
      </c>
      <c r="P5" s="19">
        <f ca="1" t="array" ref="P5">ROUNDUP(INDIRECT(CONCATENATE("M",ROW()))/INDIRECT(CONCATENATE(SUBSTITUTE(ADDRESS(1,COLUMN(),4),"1",""),"2")),2)</f>
        <v>36.13</v>
      </c>
      <c r="Q5" s="19">
        <f ca="1" t="array" ref="Q5">ROUNDUP(INDIRECT(CONCATENATE("M",ROW()))/INDIRECT(CONCATENATE(SUBSTITUTE(ADDRESS(1,COLUMN(),4),"1",""),"2")),2)</f>
        <v>521.37</v>
      </c>
      <c r="R5" s="19">
        <f ca="1" t="array" ref="R5">ROUNDUP(INDIRECT(CONCATENATE("M",ROW()))/INDIRECT(CONCATENATE(SUBSTITUTE(ADDRESS(1,COLUMN(),4),"1",""),"2")),0)</f>
        <v>3756</v>
      </c>
      <c r="S5" s="19">
        <f ca="1" t="array" ref="S5">ROUNDUP(INDIRECT(CONCATENATE("M",ROW()))/INDIRECT(CONCATENATE(SUBSTITUTE(ADDRESS(1,COLUMN(),4),"1",""),"2")),2)</f>
        <v>34.57</v>
      </c>
      <c r="T5" s="19">
        <f ca="1" t="array" ref="T5">ROUNDUP(INDIRECT(CONCATENATE("M",ROW()))/INDIRECT(CONCATENATE(SUBSTITUTE(ADDRESS(1,COLUMN(),4),"1",""),"2")),2)</f>
        <v>39.58</v>
      </c>
      <c r="U5" s="19">
        <f ca="1" t="array" ref="U5">ROUNDUP(INDIRECT(CONCATENATE("M",ROW()))/INDIRECT(CONCATENATE(SUBSTITUTE(ADDRESS(1,COLUMN(),4),"1",""),"2")),2)</f>
        <v>99.55</v>
      </c>
      <c r="V5" s="19">
        <f ca="1" t="array" ref="V5">ROUNDUP(INDIRECT(CONCATENATE("M",ROW()))/INDIRECT(CONCATENATE(SUBSTITUTE(ADDRESS(1,COLUMN(),4),"1",""),"2")),2)</f>
        <v>97.47</v>
      </c>
      <c r="X5" s="9">
        <v>20</v>
      </c>
      <c r="Y5" s="19">
        <f t="shared" si="4"/>
        <v>48.58</v>
      </c>
      <c r="Z5" s="9">
        <v>10</v>
      </c>
      <c r="AA5" s="19">
        <f t="shared" si="5"/>
        <v>24.29</v>
      </c>
      <c r="AB5" s="9">
        <v>35</v>
      </c>
      <c r="AC5" s="19">
        <f t="shared" si="6"/>
        <v>242.86</v>
      </c>
      <c r="AD5" s="19">
        <f ca="1" t="array" ref="AD5">ROUNDUP(INDIRECT(CONCATENATE("AC",ROW()))/INDIRECT(CONCATENATE(SUBSTITUTE(ADDRESS(1,COLUMN(),4),"1",""),"2")),2)</f>
        <v>26.04</v>
      </c>
      <c r="AE5" s="19">
        <f ca="1" t="array" ref="AE5">ROUNDUP(INDIRECT(CONCATENATE("AC",ROW()))/INDIRECT(CONCATENATE(SUBSTITUTE(ADDRESS(1,COLUMN(),4),"1",""),"2")),2)</f>
        <v>30.88</v>
      </c>
      <c r="AF5" s="19">
        <f ca="1" t="array" ref="AF5">ROUNDUP(INDIRECT(CONCATENATE("AC",ROW()))/INDIRECT(CONCATENATE(SUBSTITUTE(ADDRESS(1,COLUMN(),4),"1",""),"2")),2)</f>
        <v>30.88</v>
      </c>
      <c r="AG5" s="19">
        <f ca="1" t="array" ref="AG5">ROUNDUP(INDIRECT(CONCATENATE("AC",ROW()))/INDIRECT(CONCATENATE(SUBSTITUTE(ADDRESS(1,COLUMN(),4),"1",""),"2")),2)</f>
        <v>30.88</v>
      </c>
      <c r="AH5" s="19">
        <f ca="1" t="array" ref="AH5">ROUNDUP(INDIRECT(CONCATENATE("AC",ROW()))/INDIRECT(CONCATENATE(SUBSTITUTE(ADDRESS(1,COLUMN(),4),"1",""),"2")),2)</f>
        <v>30.88</v>
      </c>
      <c r="AI5" s="19">
        <f ca="1" t="array" ref="AI5">ROUNDUP(INDIRECT(CONCATENATE("AC",ROW()))/INDIRECT(CONCATENATE(SUBSTITUTE(ADDRESS(1,COLUMN(),4),"1",""),"2")),2)</f>
        <v>30.88</v>
      </c>
      <c r="AJ5" s="19">
        <f ca="1" t="array" ref="AJ5">ROUNDUP(INDIRECT(CONCATENATE("AC",ROW()))/INDIRECT(CONCATENATE(SUBSTITUTE(ADDRESS(1,COLUMN(),4),"1",""),"2")),2)</f>
        <v>352.13</v>
      </c>
      <c r="AK5" s="19">
        <f ca="1" t="array" ref="AK5">ROUNDUP(INDIRECT(CONCATENATE("AC",ROW()))/INDIRECT(CONCATENATE(SUBSTITUTE(ADDRESS(1,COLUMN(),4),"1",""),"2")),2)</f>
        <v>132.61</v>
      </c>
    </row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</sheetData>
  <mergeCells count="18">
    <mergeCell ref="A1:A2"/>
    <mergeCell ref="B1:B2"/>
    <mergeCell ref="C1:C2"/>
    <mergeCell ref="D1:D2"/>
    <mergeCell ref="E1:E2"/>
    <mergeCell ref="F1:F2"/>
    <mergeCell ref="H1:H2"/>
    <mergeCell ref="I1:I2"/>
    <mergeCell ref="J1:J2"/>
    <mergeCell ref="K1:K2"/>
    <mergeCell ref="L1:L2"/>
    <mergeCell ref="M1:M2"/>
    <mergeCell ref="X1:X2"/>
    <mergeCell ref="Y1:Y2"/>
    <mergeCell ref="Z1:Z2"/>
    <mergeCell ref="AA1:AA2"/>
    <mergeCell ref="AB1:AB2"/>
    <mergeCell ref="AC1:AC2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币种汇率</vt:lpstr>
      <vt:lpstr>新多站点定价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2024-09-13T06:28:00Z</dcterms:created>
  <dcterms:modified xsi:type="dcterms:W3CDTF">2025-03-25T16:46:46Z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2025-03-19T03:07:05Z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ae6d57c8-5ecd-452b-a624-384ac6168244</vt:lpwstr>
  </property>
  <property fmtid="{D5CDD505-2E9C-101B-9397-08002B2CF9AE}" pid="7" name="MSIP_Label_defa4170-0d19-0005-0004-bc88714345d2_ActionId">
    <vt:lpwstr>09ca948c-60e8-4827-b74a-bb2230660db3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KSOProductBuildVer">
    <vt:lpwstr>2052-10.1.0.6930</vt:lpwstr>
  </property>
</Properties>
</file>