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8920" yWindow="3375" windowWidth="29040" windowHeight="15840"/>
  </bookViews>
  <sheets>
    <sheet name="角色" sheetId="1" r:id="rId1"/>
    <sheet name="料理" sheetId="2" r:id="rId2"/>
    <sheet name="饮料" sheetId="3" r:id="rId3"/>
    <sheet name="原料" sheetId="4" r:id="rId4"/>
  </sheets>
  <calcPr calcId="152511"/>
</workbook>
</file>

<file path=xl/calcChain.xml><?xml version="1.0" encoding="utf-8"?>
<calcChain xmlns="http://schemas.openxmlformats.org/spreadsheetml/2006/main">
  <c r="AA8" i="1" l="1"/>
  <c r="AA15" i="1"/>
  <c r="AA31" i="1"/>
  <c r="AA35" i="1"/>
  <c r="AA51" i="1"/>
  <c r="AA52" i="1"/>
  <c r="AA53" i="1"/>
  <c r="AA54" i="1"/>
  <c r="AA55" i="1"/>
  <c r="AA56" i="1"/>
  <c r="AA58" i="1"/>
  <c r="AA59" i="1"/>
  <c r="AA57" i="1"/>
  <c r="AC57" i="1"/>
  <c r="AB55" i="1"/>
  <c r="P41" i="1" l="1"/>
  <c r="S37" i="1"/>
  <c r="V3" i="1"/>
  <c r="V4" i="1"/>
  <c r="V5" i="1"/>
  <c r="V6" i="1"/>
  <c r="V7" i="1"/>
  <c r="V9" i="1"/>
  <c r="V10" i="1"/>
  <c r="V11" i="1"/>
  <c r="V12" i="1"/>
  <c r="V13" i="1"/>
  <c r="V14" i="1"/>
  <c r="V16" i="1"/>
  <c r="V17" i="1"/>
  <c r="V18" i="1"/>
  <c r="V19" i="1"/>
  <c r="V20" i="1"/>
  <c r="V21" i="1"/>
  <c r="V22" i="1"/>
  <c r="V23" i="1"/>
  <c r="V24" i="1"/>
  <c r="V25" i="1"/>
  <c r="V26" i="1"/>
  <c r="V27" i="1"/>
  <c r="V28" i="1"/>
  <c r="V29" i="1"/>
  <c r="V30" i="1"/>
  <c r="V32" i="1"/>
  <c r="V33" i="1"/>
  <c r="V34" i="1"/>
  <c r="V36" i="1"/>
  <c r="V37" i="1"/>
  <c r="V38" i="1"/>
  <c r="V39" i="1"/>
  <c r="V40" i="1"/>
  <c r="V41" i="1"/>
  <c r="V42" i="1"/>
  <c r="V43" i="1"/>
  <c r="V44" i="1"/>
  <c r="V45" i="1"/>
  <c r="V46" i="1"/>
  <c r="V47" i="1"/>
  <c r="V48" i="1"/>
  <c r="V49" i="1"/>
  <c r="V50" i="1"/>
  <c r="S3" i="1"/>
  <c r="S4" i="1"/>
  <c r="S5" i="1"/>
  <c r="S6" i="1"/>
  <c r="S7" i="1"/>
  <c r="S9" i="1"/>
  <c r="S10" i="1"/>
  <c r="S11" i="1"/>
  <c r="S12" i="1"/>
  <c r="S13" i="1"/>
  <c r="S14" i="1"/>
  <c r="S16" i="1"/>
  <c r="S17" i="1"/>
  <c r="S18" i="1"/>
  <c r="S19" i="1"/>
  <c r="S20" i="1"/>
  <c r="S21" i="1"/>
  <c r="S22" i="1"/>
  <c r="S23" i="1"/>
  <c r="S24" i="1"/>
  <c r="S25" i="1"/>
  <c r="S26" i="1"/>
  <c r="S27" i="1"/>
  <c r="S28" i="1"/>
  <c r="S29" i="1"/>
  <c r="S30" i="1"/>
  <c r="S32" i="1"/>
  <c r="S33" i="1"/>
  <c r="S34" i="1"/>
  <c r="S36" i="1"/>
  <c r="S38" i="1"/>
  <c r="S39" i="1"/>
  <c r="S40" i="1"/>
  <c r="S41" i="1"/>
  <c r="S42" i="1"/>
  <c r="S43" i="1"/>
  <c r="S44" i="1"/>
  <c r="S45" i="1"/>
  <c r="S46" i="1"/>
  <c r="S47" i="1"/>
  <c r="S48" i="1"/>
  <c r="S49" i="1"/>
  <c r="S50" i="1"/>
  <c r="P3" i="1"/>
  <c r="AA3" i="1" s="1"/>
  <c r="P4" i="1"/>
  <c r="AA4" i="1" s="1"/>
  <c r="P5" i="1"/>
  <c r="AA5" i="1" s="1"/>
  <c r="P6" i="1"/>
  <c r="AA6" i="1" s="1"/>
  <c r="P7" i="1"/>
  <c r="AA7" i="1" s="1"/>
  <c r="P9" i="1"/>
  <c r="AA9" i="1" s="1"/>
  <c r="P10" i="1"/>
  <c r="AA10" i="1" s="1"/>
  <c r="P11" i="1"/>
  <c r="AA11" i="1" s="1"/>
  <c r="P12" i="1"/>
  <c r="AA12" i="1" s="1"/>
  <c r="P13" i="1"/>
  <c r="AA13" i="1" s="1"/>
  <c r="P14" i="1"/>
  <c r="AA14" i="1" s="1"/>
  <c r="P16" i="1"/>
  <c r="AA16" i="1" s="1"/>
  <c r="P17" i="1"/>
  <c r="AA17" i="1" s="1"/>
  <c r="P18" i="1"/>
  <c r="P19" i="1"/>
  <c r="AA19" i="1" s="1"/>
  <c r="P20" i="1"/>
  <c r="AA20" i="1" s="1"/>
  <c r="P21" i="1"/>
  <c r="AA21" i="1" s="1"/>
  <c r="P22" i="1"/>
  <c r="AA22" i="1" s="1"/>
  <c r="P23" i="1"/>
  <c r="AA23" i="1" s="1"/>
  <c r="P24" i="1"/>
  <c r="AA24" i="1" s="1"/>
  <c r="P25" i="1"/>
  <c r="AA25" i="1" s="1"/>
  <c r="P26" i="1"/>
  <c r="AA26" i="1" s="1"/>
  <c r="P27" i="1"/>
  <c r="AA27" i="1" s="1"/>
  <c r="P28" i="1"/>
  <c r="AA28" i="1" s="1"/>
  <c r="P29" i="1"/>
  <c r="AA29" i="1" s="1"/>
  <c r="P30" i="1"/>
  <c r="AA30" i="1" s="1"/>
  <c r="P32" i="1"/>
  <c r="AA32" i="1" s="1"/>
  <c r="P33" i="1"/>
  <c r="AA33" i="1" s="1"/>
  <c r="P34" i="1"/>
  <c r="AA34" i="1" s="1"/>
  <c r="P36" i="1"/>
  <c r="AA36" i="1" s="1"/>
  <c r="P37" i="1"/>
  <c r="AA37" i="1" s="1"/>
  <c r="P38" i="1"/>
  <c r="AA38" i="1" s="1"/>
  <c r="P39" i="1"/>
  <c r="AA39" i="1" s="1"/>
  <c r="P40" i="1"/>
  <c r="P42" i="1"/>
  <c r="P43" i="1"/>
  <c r="P44" i="1"/>
  <c r="AA44" i="1" s="1"/>
  <c r="P45" i="1"/>
  <c r="AA45" i="1" s="1"/>
  <c r="P46" i="1"/>
  <c r="AA46" i="1" s="1"/>
  <c r="P47" i="1"/>
  <c r="AA47" i="1" s="1"/>
  <c r="P48" i="1"/>
  <c r="AA48" i="1" s="1"/>
  <c r="P49" i="1"/>
  <c r="AA49" i="1" s="1"/>
  <c r="P50" i="1"/>
  <c r="AA50" i="1" s="1"/>
  <c r="V2" i="1"/>
  <c r="S2" i="1"/>
  <c r="P2" i="1"/>
  <c r="D34" i="2"/>
  <c r="J34" i="2" s="1"/>
  <c r="D35" i="2"/>
  <c r="J35" i="2" s="1"/>
  <c r="D36" i="2"/>
  <c r="J36" i="2" s="1"/>
  <c r="D37" i="2"/>
  <c r="J37" i="2" s="1"/>
  <c r="D38" i="2"/>
  <c r="J38" i="2" s="1"/>
  <c r="D39" i="2"/>
  <c r="J39" i="2" s="1"/>
  <c r="D40" i="2"/>
  <c r="J40" i="2" s="1"/>
  <c r="D41" i="2"/>
  <c r="J41" i="2" s="1"/>
  <c r="D42" i="2"/>
  <c r="D43" i="2"/>
  <c r="D44" i="2"/>
  <c r="D45" i="2"/>
  <c r="J45" i="2" s="1"/>
  <c r="D46" i="2"/>
  <c r="J46" i="2" s="1"/>
  <c r="D47" i="2"/>
  <c r="J47" i="2" s="1"/>
  <c r="D48" i="2"/>
  <c r="J48" i="2" s="1"/>
  <c r="D49" i="2"/>
  <c r="J49" i="2" s="1"/>
  <c r="D50" i="2"/>
  <c r="J50" i="2" s="1"/>
  <c r="D51" i="2"/>
  <c r="J51" i="2" s="1"/>
  <c r="D52" i="2"/>
  <c r="J52" i="2" s="1"/>
  <c r="D53" i="2"/>
  <c r="J53" i="2" s="1"/>
  <c r="D54" i="2"/>
  <c r="J54" i="2" s="1"/>
  <c r="D55" i="2"/>
  <c r="J55" i="2" s="1"/>
  <c r="D56" i="2"/>
  <c r="J56" i="2" s="1"/>
  <c r="D57" i="2"/>
  <c r="J57" i="2" s="1"/>
  <c r="D58" i="2"/>
  <c r="J58" i="2" s="1"/>
  <c r="D59" i="2"/>
  <c r="J59" i="2" s="1"/>
  <c r="D60" i="2"/>
  <c r="J60" i="2" s="1"/>
  <c r="D61" i="2"/>
  <c r="J61" i="2" s="1"/>
  <c r="D62" i="2"/>
  <c r="J62" i="2" s="1"/>
  <c r="D63" i="2"/>
  <c r="J63" i="2" s="1"/>
  <c r="D64" i="2"/>
  <c r="J64" i="2" s="1"/>
  <c r="D65" i="2"/>
  <c r="J65" i="2" s="1"/>
  <c r="D66" i="2"/>
  <c r="J66" i="2" s="1"/>
  <c r="D67" i="2"/>
  <c r="J67" i="2" s="1"/>
  <c r="D68" i="2"/>
  <c r="J68" i="2" s="1"/>
  <c r="D69" i="2"/>
  <c r="J69" i="2" s="1"/>
  <c r="D70" i="2"/>
  <c r="J70" i="2" s="1"/>
  <c r="D71" i="2"/>
  <c r="J71" i="2" s="1"/>
  <c r="D72" i="2"/>
  <c r="J72" i="2" s="1"/>
  <c r="D73" i="2"/>
  <c r="J73" i="2" s="1"/>
  <c r="D74" i="2"/>
  <c r="J74" i="2" s="1"/>
  <c r="D75" i="2"/>
  <c r="J75" i="2" s="1"/>
  <c r="D76" i="2"/>
  <c r="J76" i="2" s="1"/>
  <c r="D77" i="2"/>
  <c r="J77" i="2" s="1"/>
  <c r="D78" i="2"/>
  <c r="J78" i="2" s="1"/>
  <c r="D79" i="2"/>
  <c r="J79" i="2" s="1"/>
  <c r="D80" i="2"/>
  <c r="J80" i="2" s="1"/>
  <c r="D81" i="2"/>
  <c r="J81" i="2" s="1"/>
  <c r="D82" i="2"/>
  <c r="J82" i="2" s="1"/>
  <c r="D83" i="2"/>
  <c r="J83" i="2" s="1"/>
  <c r="D84" i="2"/>
  <c r="J84" i="2" s="1"/>
  <c r="D85" i="2"/>
  <c r="J85" i="2" s="1"/>
  <c r="D86" i="2"/>
  <c r="J86" i="2" s="1"/>
  <c r="D87" i="2"/>
  <c r="J87" i="2" s="1"/>
  <c r="D88" i="2"/>
  <c r="J88" i="2" s="1"/>
  <c r="D89" i="2"/>
  <c r="J89" i="2" s="1"/>
  <c r="D90" i="2"/>
  <c r="J90" i="2" s="1"/>
  <c r="D91" i="2"/>
  <c r="J91" i="2" s="1"/>
  <c r="J42" i="2"/>
  <c r="J43" i="2"/>
  <c r="J44" i="2"/>
  <c r="D31" i="2"/>
  <c r="J31" i="2" s="1"/>
  <c r="D32" i="2"/>
  <c r="J32" i="2" s="1"/>
  <c r="D33" i="2"/>
  <c r="J33" i="2" s="1"/>
  <c r="D25" i="2"/>
  <c r="J25" i="2" s="1"/>
  <c r="D26" i="2"/>
  <c r="J26" i="2" s="1"/>
  <c r="D27" i="2"/>
  <c r="J27" i="2" s="1"/>
  <c r="D28" i="2"/>
  <c r="J28" i="2" s="1"/>
  <c r="D29" i="2"/>
  <c r="J29" i="2" s="1"/>
  <c r="D30" i="2"/>
  <c r="J30" i="2" s="1"/>
  <c r="D19" i="2"/>
  <c r="J19" i="2" s="1"/>
  <c r="D20" i="2"/>
  <c r="J20" i="2" s="1"/>
  <c r="D21" i="2"/>
  <c r="J21" i="2" s="1"/>
  <c r="D22" i="2"/>
  <c r="J22" i="2" s="1"/>
  <c r="D23" i="2"/>
  <c r="J23" i="2" s="1"/>
  <c r="D24" i="2"/>
  <c r="J24" i="2" s="1"/>
  <c r="D11" i="2"/>
  <c r="J11" i="2" s="1"/>
  <c r="D12" i="2"/>
  <c r="J12" i="2" s="1"/>
  <c r="D13" i="2"/>
  <c r="J13" i="2" s="1"/>
  <c r="D14" i="2"/>
  <c r="J14" i="2" s="1"/>
  <c r="D15" i="2"/>
  <c r="J15" i="2" s="1"/>
  <c r="D16" i="2"/>
  <c r="J16" i="2" s="1"/>
  <c r="D17" i="2"/>
  <c r="J17" i="2" s="1"/>
  <c r="D18" i="2"/>
  <c r="J18" i="2" s="1"/>
  <c r="D4" i="2"/>
  <c r="J4" i="2" s="1"/>
  <c r="D5" i="2"/>
  <c r="J5" i="2" s="1"/>
  <c r="D6" i="2"/>
  <c r="J6" i="2" s="1"/>
  <c r="D2" i="2"/>
  <c r="J2" i="2" s="1"/>
  <c r="D7" i="2"/>
  <c r="J7" i="2" s="1"/>
  <c r="D8" i="2"/>
  <c r="J8" i="2" s="1"/>
  <c r="D9" i="2"/>
  <c r="J9" i="2" s="1"/>
  <c r="D10" i="2"/>
  <c r="J10" i="2" s="1"/>
  <c r="D3" i="2"/>
  <c r="J3" i="2" s="1"/>
  <c r="AA2" i="1" l="1"/>
  <c r="AA43" i="1"/>
  <c r="AA42" i="1"/>
  <c r="AA40" i="1"/>
  <c r="AA18" i="1"/>
  <c r="AA41"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<sst xmlns="http://schemas.openxmlformats.org/spreadsheetml/2006/main" count="1758" uniqueCount="1563">
  <si>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</si>
  <si>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</si>
  <si>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</si>
  <si>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</si>
  <si>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</si>
  <si>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</si>
  <si>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</si>
  <si>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</si>
  <si>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</si>
  <si>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</si>
  <si>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</si>
  <si>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</si>
  <si>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</si>
  <si>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</si>
  <si>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</si>
  <si>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</si>
  <si>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</si>
  <si>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</si>
  <si>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</si>
  <si>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</si>
  <si>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</si>
  <si>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</si>
  <si>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</si>
  <si>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</si>
  <si>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</si>
  <si>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</si>
  <si>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</si>
  <si>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</si>
  <si>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</si>
  <si>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</si>
  <si>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</si>
  <si>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</si>
  <si>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</si>
  <si>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</si>
  <si>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</si>
  <si>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</si>
  <si>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</si>
  <si>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</si>
  <si>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</si>
  <si>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</si>
  <si>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</si>
  <si>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</si>
  <si>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</si>
  <si>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</si>
  <si>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</si>
  <si>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</si>
  <si>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</si>
  <si>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</si>
  <si>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</si>
  <si>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</si>
  <si>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</si>
  <si>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</si>
  <si>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</si>
  <si>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</si>
  <si>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</si>
  <si>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</si>
  <si>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</si>
  <si>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</si>
  <si>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</si>
  <si>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</si>
  <si>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</si>
  <si>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</si>
  <si>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</si>
  <si>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</si>
  <si>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</si>
  <si>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</si>
  <si>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</si>
  <si>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</si>
  <si>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</si>
  <si>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</si>
  <si>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</si>
  <si>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</si>
  <si>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</si>
  <si>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</si>
  <si>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</si>
  <si>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</si>
  <si>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</si>
  <si>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</si>
  <si>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</si>
  <si>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</si>
  <si>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</si>
  <si>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</si>
  <si>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</si>
  <si>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</si>
  <si>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</si>
  <si>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</si>
  <si>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</si>
  <si>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</si>
  <si>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</si>
  <si>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</si>
  <si>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</si>
  <si>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</si>
  <si>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</si>
  <si>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</si>
  <si>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</si>
  <si>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</si>
  <si>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</si>
  <si>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</si>
  <si>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</si>
  <si>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</si>
  <si>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</si>
  <si>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</si>
  <si>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</si>
  <si>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</si>
  <si>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</si>
  <si>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</si>
  <si>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</si>
  <si>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</si>
  <si>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</si>
  <si>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</si>
  <si>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</si>
  <si>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</si>
  <si>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</si>
  <si>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</si>
  <si>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</si>
  <si>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</si>
  <si>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</si>
  <si>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</si>
  <si>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</si>
  <si>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</si>
  <si>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</si>
  <si>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</si>
  <si>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</si>
  <si>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</si>
  <si>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</si>
  <si>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</si>
  <si>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</si>
  <si>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</si>
  <si>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</si>
  <si>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</si>
  <si>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</si>
  <si>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</si>
  <si>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</si>
  <si>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</si>
  <si>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</si>
  <si>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</si>
  <si>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</si>
  <si>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</si>
  <si>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</si>
  <si>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</si>
  <si>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</si>
  <si>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</si>
  <si>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</si>
  <si>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</si>
  <si>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</si>
  <si>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</si>
  <si>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</si>
  <si>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</si>
  <si>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</si>
  <si>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</si>
  <si>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</si>
  <si>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</si>
  <si>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</si>
  <si>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</si>
  <si>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</si>
  <si>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</si>
  <si>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</si>
  <si>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</si>
  <si>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</si>
  <si>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</si>
  <si>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</si>
  <si>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</si>
  <si>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</si>
  <si>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</si>
  <si>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</si>
  <si>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t>
    <phoneticPr fontId="3" type="noConversion"/>
  </si>
  <si>
    <t>「」</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</si>
  <si>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</si>
  <si>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</si>
  <si>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</si>
  <si>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</si>
  <si>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</si>
  <si>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</si>
  <si>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</si>
  <si>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</si>
  <si>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</si>
  <si>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</si>
  <si>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</si>
  <si>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</si>
  <si>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力量汤*葡萄 辣椒，水煮鱼</t>
  </si>
  <si>
    <t>蓬莱山辉夜</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</si>
  <si>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</si>
  <si>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</si>
  <si>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</si>
  <si>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</si>
  <si>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</si>
  <si>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</si>
  <si>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</si>
  <si>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</si>
  <si>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</si>
  <si>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</si>
  <si>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</si>
  <si>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</si>
  <si>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</si>
  <si>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</si>
  <si>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</si>
  <si>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</si>
  <si>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</si>
  <si>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</si>
  <si>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</si>
  <si>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</si>
  <si>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</si>
  <si>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</si>
  <si>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</si>
  <si>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</si>
  <si>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</si>
  <si>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</si>
  <si>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</si>
  <si>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</si>
  <si>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</si>
  <si>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</si>
  <si>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</si>
  <si>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</si>
  <si>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</si>
  <si>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</si>
  <si>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</si>
  <si>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</si>
  <si>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</si>
  <si>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</si>
  <si>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</si>
  <si>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</si>
  <si>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</si>
  <si>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</si>
  <si>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</si>
  <si>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</si>
  <si>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</si>
  <si>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</si>
  <si>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</si>
  <si>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</si>
  <si>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</si>
  <si>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</si>
  <si>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</si>
  <si>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</si>
  <si>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</si>
  <si>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</si>
  <si>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</si>
  <si>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</si>
  <si>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</si>
  <si>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</si>
  <si>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</si>
  <si>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</si>
  <si>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</si>
  <si>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</si>
  <si>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</si>
  <si>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</si>
  <si>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</si>
  <si>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</si>
  <si>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</si>
  <si>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</si>
  <si>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</si>
  <si>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</si>
  <si>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</si>
  <si>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</si>
  <si>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</si>
  <si>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</si>
  <si>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</si>
  <si>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</si>
  <si>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</si>
  <si>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</si>
  <si>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</si>
  <si>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</si>
  <si>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</si>
  <si>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</si>
  <si>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</si>
  <si>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</si>
  <si>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</si>
  <si>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</si>
  <si>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</si>
  <si>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</si>
  <si>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</si>
  <si>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</si>
  <si>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</si>
  <si>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</si>
  <si>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</si>
  <si>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</si>
  <si>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</si>
  <si>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</si>
  <si>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</si>
  <si>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</si>
  <si>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</si>
  <si>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</si>
  <si>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</si>
  <si>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</si>
  <si>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</si>
  <si>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</si>
  <si>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</si>
  <si>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</si>
  <si>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</si>
  <si>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</si>
  <si>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</si>
  <si>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</si>
  <si>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</si>
  <si>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</si>
  <si>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</si>
  <si>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</si>
  <si>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</si>
  <si>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</si>
  <si>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</si>
  <si>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</si>
  <si>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</si>
  <si>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</si>
  <si>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</si>
  <si>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</si>
  <si>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</si>
  <si>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</si>
  <si>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</si>
  <si>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</si>
  <si>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</si>
  <si>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</si>
  <si>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</si>
  <si>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</si>
  <si>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</si>
  <si>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</si>
  <si>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</si>
  <si>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</si>
  <si>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</si>
  <si>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</si>
  <si>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</si>
  <si>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</si>
  <si>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</si>
  <si>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</si>
  <si>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</si>
  <si>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</si>
  <si>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</si>
  <si>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</si>
  <si>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</si>
  <si>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</si>
  <si>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</si>
  <si>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</si>
  <si>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</si>
  <si>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</si>
  <si>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</si>
  <si>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</si>
  <si>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</si>
  <si>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</si>
  <si>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</si>
  <si>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</si>
  <si>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</si>
  <si>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</si>
  <si>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</si>
  <si>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</si>
  <si>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</si>
  <si>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</si>
  <si>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</si>
  <si>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</si>
  <si>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</si>
  <si>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</si>
  <si>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</si>
  <si>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</si>
  <si>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</si>
  <si>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</si>
  <si>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</si>
  <si>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</si>
  <si>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</si>
  <si>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</si>
  <si>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</si>
  <si>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</si>
  <si>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</si>
  <si>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</si>
  <si>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</si>
  <si>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</si>
  <si>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</si>
  <si>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</si>
  <si>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</si>
  <si>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</si>
  <si>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</si>
  <si>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</si>
  <si>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</si>
  <si>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</si>
  <si>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</si>
  <si>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</si>
  <si>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</si>
  <si>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白雪，华光玉煎包，大江户船祭</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</si>
  <si>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</si>
  <si>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</si>
  <si>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</si>
  <si>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</si>
  <si>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</si>
  <si>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</si>
  <si>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</si>
  <si>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</si>
  <si>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</si>
  <si>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</si>
  <si>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</si>
  <si>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</si>
  <si>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</si>
  <si>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</si>
  <si>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</si>
  <si>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</si>
  <si>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</si>
  <si>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</si>
  <si>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</si>
  <si>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</si>
  <si>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</si>
  <si>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</si>
  <si>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</si>
  <si>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</si>
  <si>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</si>
  <si>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</si>
  <si>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</si>
  <si>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</si>
  <si>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</si>
  <si>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</si>
  <si>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</si>
  <si>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</si>
  <si>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</si>
  <si>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</si>
  <si>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</si>
  <si>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</si>
  <si>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</si>
  <si>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</si>
  <si>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</si>
  <si>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</si>
  <si>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</si>
  <si>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</si>
  <si>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</si>
  <si>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</si>
  <si>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</si>
  <si>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</si>
  <si>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</si>
  <si>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</si>
  <si>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</si>
  <si>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</si>
  <si>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</si>
  <si>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</si>
  <si>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</si>
  <si>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</si>
  <si>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</si>
  <si>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</si>
  <si>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</si>
  <si>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</si>
  <si>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</si>
  <si>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</si>
  <si>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</si>
  <si>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</si>
  <si>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</si>
  <si>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</si>
  <si>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</si>
  <si>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</si>
  <si>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</si>
  <si>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</si>
  <si>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</si>
  <si>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</si>
  <si>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</si>
  <si>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</si>
  <si>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</si>
  <si>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</si>
  <si>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</si>
  <si>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</si>
  <si>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</si>
  <si>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</si>
  <si>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</si>
  <si>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</si>
  <si>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</si>
  <si>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</si>
  <si>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</si>
  <si>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</si>
  <si>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</si>
  <si>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</si>
  <si>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</si>
  <si>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</si>
  <si>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</si>
  <si>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</si>
  <si>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</si>
  <si>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</si>
  <si>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</si>
  <si>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</si>
  <si>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</si>
  <si>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</si>
  <si>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</si>
  <si>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</si>
  <si>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</si>
  <si>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</si>
  <si>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</si>
  <si>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</si>
  <si>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</si>
  <si>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</si>
  <si>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</si>
  <si>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</si>
  <si>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</si>
  <si>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</si>
  <si>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</si>
  <si>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</si>
  <si>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</si>
  <si>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</si>
  <si>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</si>
  <si>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</si>
  <si>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</si>
  <si>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</si>
  <si>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</si>
  <si>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</si>
  <si>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</si>
  <si>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</si>
  <si>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</si>
  <si>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</si>
  <si>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</si>
  <si>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</si>
  <si>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</si>
  <si>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</si>
  <si>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</si>
  <si>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</si>
  <si>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</si>
  <si>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</si>
  <si>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</si>
  <si>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</si>
  <si>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</si>
  <si>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</si>
  <si>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</si>
  <si>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</si>
  <si>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</si>
  <si>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</si>
  <si>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</si>
  <si>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</si>
  <si>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</si>
  <si>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</si>
  <si>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</si>
  <si>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</si>
  <si>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</si>
  <si>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</si>
  <si>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</si>
  <si>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</si>
  <si>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</si>
  <si>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</si>
  <si>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</si>
  <si>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</si>
  <si>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</si>
  <si>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</si>
  <si>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</si>
  <si>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</si>
  <si>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</si>
  <si>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</si>
  <si>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</si>
  <si>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</si>
  <si>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</si>
  <si>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力量汤*海苔+露水，饭团*海苔+露水</t>
  </si>
  <si>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</si>
  <si>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</si>
  <si>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</si>
  <si>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</si>
  <si>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</si>
  <si>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</si>
  <si>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</si>
  <si>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</si>
  <si>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</si>
  <si>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</si>
  <si>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</si>
  <si>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大江户船祭，白雪</t>
  </si>
  <si>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</si>
  <si>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</si>
  <si>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</si>
  <si>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</si>
  <si>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</si>
  <si>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</si>
  <si>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</si>
  <si>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</si>
  <si>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</si>
  <si>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</si>
  <si>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</si>
  <si>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</si>
  <si>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</si>
  <si>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</si>
  <si>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</si>
  <si>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</si>
  <si>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</si>
  <si>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</si>
  <si>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</si>
  <si>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</si>
  <si>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</si>
  <si>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</si>
  <si>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</si>
  <si>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</si>
  <si>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</si>
  <si>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</si>
  <si>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</si>
  <si>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</si>
  <si>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</si>
  <si>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</si>
  <si>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</si>
  <si>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</si>
  <si>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</si>
  <si>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</si>
  <si>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</si>
  <si>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</si>
  <si>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</si>
  <si>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</si>
  <si>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</si>
  <si>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</si>
  <si>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</si>
  <si>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</si>
  <si>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</si>
  <si>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</si>
  <si>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</si>
  <si>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</si>
  <si>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</si>
  <si>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</si>
  <si>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</si>
  <si>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</si>
  <si>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</si>
  <si>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</si>
  <si>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</si>
  <si>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</si>
  <si>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</si>
  <si>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</si>
  <si>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</si>
  <si>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</si>
  <si>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</si>
  <si>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</si>
  <si>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</si>
  <si>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</si>
  <si>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</si>
  <si>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</si>
  <si>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</si>
  <si>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</si>
  <si>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</si>
  <si>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</si>
  <si>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</si>
  <si>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</si>
  <si>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</si>
  <si>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</si>
  <si>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</si>
  <si>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</si>
  <si>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</si>
  <si>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</si>
  <si>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</si>
  <si>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</si>
  <si>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</si>
  <si>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</si>
  <si>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</si>
  <si>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</si>
  <si>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</si>
  <si>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</si>
  <si>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</si>
  <si>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</si>
  <si>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</si>
  <si>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</si>
  <si>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</si>
  <si>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</si>
  <si>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</si>
  <si>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</si>
  <si>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</si>
  <si>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</si>
  <si>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</si>
  <si>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</si>
  <si>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</si>
  <si>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</si>
  <si>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</si>
  <si>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</si>
  <si>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</si>
  <si>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</si>
  <si>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</si>
  <si>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</si>
  <si>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</si>
  <si>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</si>
  <si>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</si>
  <si>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</si>
  <si>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</si>
  <si>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</si>
  <si>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</si>
  <si>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</si>
  <si>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</si>
  <si>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</si>
  <si>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</si>
  <si>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</si>
  <si>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</si>
  <si>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</si>
  <si>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</si>
  <si>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</si>
  <si>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</si>
  <si>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</si>
  <si>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</si>
  <si>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</si>
  <si>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</si>
  <si>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</si>
  <si>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</si>
  <si>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</si>
  <si>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</si>
  <si>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</si>
  <si>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</si>
  <si>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</si>
  <si>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</si>
  <si>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</si>
  <si>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</si>
  <si>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</si>
  <si>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</si>
  <si>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</si>
  <si>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</si>
  <si>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</si>
  <si>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</si>
  <si>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</si>
  <si>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</si>
  <si>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</si>
  <si>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</si>
  <si>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</si>
  <si>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</si>
  <si>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</si>
  <si>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</si>
  <si>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</si>
  <si>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</si>
  <si>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</si>
  <si>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</si>
  <si>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白果，猪肉，萝卜</t>
  </si>
  <si>
    <t>白桃生八桥</t>
    <phoneticPr fontId="3" type="noConversion"/>
  </si>
  <si>
    <t>btsbq</t>
    <phoneticPr fontId="3" type="noConversion"/>
  </si>
  <si>
    <t>和风，甜，果味</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</si>
  <si>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</si>
  <si>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</si>
  <si>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</si>
  <si>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</si>
  <si>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</si>
  <si>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</si>
  <si>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鸡蛋，竹笋，黄油</t>
  </si>
  <si>
    <t>北极甜虾蜜桃色拉</t>
    <phoneticPr fontId="3" type="noConversion"/>
  </si>
  <si>
    <t>bjtxmtsl</t>
    <phoneticPr fontId="3" type="noConversion"/>
  </si>
  <si>
    <t>水产，素，清淡，甜，适合拍照，不可思议，果味</t>
    <phoneticPr fontId="3" type="noConversion"/>
  </si>
  <si>
    <t>咸，肉</t>
    <phoneticPr fontId="3" type="noConversion"/>
  </si>
  <si>
    <t>桃子，虾，冰块</t>
  </si>
  <si>
    <t>大阪烧</t>
    <phoneticPr fontId="3" type="noConversion"/>
  </si>
  <si>
    <t>dbs</t>
    <phoneticPr fontId="3" type="noConversion"/>
  </si>
  <si>
    <t>和风，招牌，适合拍照，小巧</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</si>
  <si>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</si>
  <si>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</si>
  <si>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</si>
  <si>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</si>
  <si>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</si>
  <si>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</si>
  <si>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</si>
  <si>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</si>
  <si>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</si>
  <si>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</si>
  <si>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</si>
  <si>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</si>
  <si>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</si>
  <si>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</si>
  <si>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</si>
  <si>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水产，招牌，烧烤</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</si>
  <si>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</si>
  <si>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</si>
  <si>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</si>
  <si>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</si>
  <si>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</si>
  <si>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</si>
  <si>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豆腐，萝卜</t>
  </si>
  <si>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</si>
  <si>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</si>
  <si>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</si>
  <si>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</si>
  <si>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</si>
  <si>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露水，蛋</t>
  </si>
  <si>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</si>
  <si>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</si>
  <si>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</si>
  <si>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</si>
  <si>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</si>
  <si>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</si>
  <si>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</si>
  <si>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</si>
  <si>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和风，甜，小巧</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</si>
  <si>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</si>
  <si>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</si>
  <si>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</si>
  <si>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</si>
  <si>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</si>
  <si>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</si>
  <si>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</si>
  <si>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</si>
  <si>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</si>
  <si>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</si>
  <si>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</si>
  <si>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</si>
  <si>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水产，清淡，饱腹，鲜，甜，适合拍照，特产</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</si>
  <si>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</si>
  <si>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</si>
  <si>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</si>
  <si>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</si>
  <si>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</si>
  <si>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</si>
  <si>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</si>
  <si>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高级，甜，适合拍照，文化底蕴，果味</t>
    <phoneticPr fontId="3" type="noConversion"/>
  </si>
  <si>
    <t>鸡蛋，葡萄，奶油</t>
    <phoneticPr fontId="3" type="noConversion"/>
  </si>
  <si>
    <t>热松饼</t>
    <phoneticPr fontId="3" type="noConversion"/>
  </si>
  <si>
    <t>rsb</t>
    <phoneticPr fontId="3" type="noConversion"/>
  </si>
  <si>
    <t>饱腹，西式 ，甜</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</si>
  <si>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</si>
  <si>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</si>
  <si>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</si>
  <si>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</si>
  <si>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</si>
  <si>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</si>
  <si>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</si>
  <si>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</si>
  <si>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</si>
  <si>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</si>
  <si>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</si>
  <si>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素，甜，适合拍照，凉爽，果味，汤羹</t>
    <phoneticPr fontId="3" type="noConversion"/>
  </si>
  <si>
    <t>桃子，露水，冰块</t>
  </si>
  <si>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</si>
  <si>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</si>
  <si>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</si>
  <si>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</si>
  <si>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</si>
  <si>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</si>
  <si>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肉，家常，鲜，灼热</t>
    <phoneticPr fontId="3" type="noConversion"/>
  </si>
  <si>
    <t>海苔，豆腐，鳟鱼</t>
  </si>
  <si>
    <t>炸八目鳗</t>
    <phoneticPr fontId="3" type="noConversion"/>
  </si>
  <si>
    <t>zbmm</t>
    <phoneticPr fontId="3" type="noConversion"/>
  </si>
  <si>
    <t>水产，重油，招牌</t>
    <phoneticPr fontId="3" type="noConversion"/>
  </si>
  <si>
    <t>凉爽</t>
    <phoneticPr fontId="3" type="noConversion"/>
  </si>
  <si>
    <t>炸猪肉排</t>
    <phoneticPr fontId="3" type="noConversion"/>
  </si>
  <si>
    <t>zzrp</t>
    <phoneticPr fontId="3" type="noConversion"/>
  </si>
  <si>
    <t>肉、家常、重油、饱腹</t>
    <phoneticPr fontId="3" type="noConversion"/>
  </si>
  <si>
    <t>猪肉</t>
  </si>
  <si>
    <t>章鱼烧</t>
    <phoneticPr fontId="3" type="noConversion"/>
  </si>
  <si>
    <t>zys</t>
    <phoneticPr fontId="3" type="noConversion"/>
  </si>
  <si>
    <t>水产，饱腹，招牌，适合拍照，小巧</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</si>
  <si>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</si>
  <si>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</si>
  <si>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</si>
  <si>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</si>
  <si>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</si>
  <si>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</si>
  <si>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</si>
  <si>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</si>
  <si>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</si>
  <si>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</si>
  <si>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</si>
  <si>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</si>
  <si>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</si>
  <si>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</si>
  <si>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猪肉，鳟鱼</t>
  </si>
  <si>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</si>
  <si>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</si>
  <si>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</si>
  <si>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</si>
  <si>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</si>
  <si>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</si>
  <si>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</si>
  <si>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</si>
  <si>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</si>
  <si>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</si>
  <si>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</si>
  <si>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</si>
  <si>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</si>
  <si>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</si>
  <si>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</si>
  <si>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</si>
  <si>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</si>
  <si>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</si>
  <si>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</si>
  <si>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</si>
  <si>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</si>
  <si>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水产，素，重油，鲜，招牌</t>
    <phoneticPr fontId="3" type="noConversion"/>
  </si>
  <si>
    <t>八目鳗，洋葱</t>
  </si>
  <si>
    <t>幻昙花糕</t>
    <phoneticPr fontId="3" type="noConversion"/>
  </si>
  <si>
    <t>hthg</t>
    <phoneticPr fontId="3" type="noConversion"/>
  </si>
  <si>
    <t>昂贵，高级，传说，甜，适合拍照，梦幻</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</si>
  <si>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</si>
  <si>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</si>
  <si>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</si>
  <si>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</si>
  <si>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</si>
  <si>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</si>
  <si>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</si>
  <si>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</si>
  <si>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</si>
  <si>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</si>
  <si>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</si>
  <si>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</si>
  <si>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</si>
  <si>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</si>
  <si>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</si>
  <si>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豆腐，牛肉，洋葱，辣椒</t>
  </si>
  <si>
    <t>毛玉三色冰淇凌</t>
    <phoneticPr fontId="3" type="noConversion"/>
  </si>
  <si>
    <t>myssbjl</t>
    <phoneticPr fontId="3" type="noConversion"/>
  </si>
  <si>
    <t>昂贵，西式，甜，适合拍照，凉爽，梦幻</t>
    <phoneticPr fontId="3" type="noConversion"/>
  </si>
  <si>
    <t>露水，蜂蜜，豆腐，鸡蛋</t>
  </si>
  <si>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</si>
  <si>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</si>
  <si>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</si>
  <si>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</si>
  <si>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</si>
  <si>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</si>
  <si>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昂贵，肉，重油，中华，甜，不可思议</t>
    <phoneticPr fontId="3" type="noConversion"/>
  </si>
  <si>
    <t>猪肉，蜂蜜</t>
  </si>
  <si>
    <t>奶油焗蟹</t>
  </si>
  <si>
    <t>nyjx</t>
    <phoneticPr fontId="3" type="noConversion"/>
  </si>
  <si>
    <t>昂贵，高级，下酒，海味，鲜，招牌，适合拍照</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</si>
  <si>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</si>
  <si>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</si>
  <si>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</si>
  <si>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</si>
  <si>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</si>
  <si>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</si>
  <si>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</si>
  <si>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</si>
  <si>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黑毛猪肉，河豚，竹笋</t>
  </si>
  <si>
    <t>诗礼银杏</t>
    <phoneticPr fontId="3" type="noConversion"/>
  </si>
  <si>
    <t>slyx</t>
    <phoneticPr fontId="3" type="noConversion"/>
  </si>
  <si>
    <t>素，中华，甜，文化底蕴</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</si>
  <si>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</si>
  <si>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</si>
  <si>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</si>
  <si>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</si>
  <si>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</si>
  <si>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</si>
  <si>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土豆，南瓜，洋葱</t>
  </si>
  <si>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</si>
  <si>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</si>
  <si>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</si>
  <si>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</si>
  <si>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</si>
  <si>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</si>
  <si>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</si>
  <si>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</si>
  <si>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</si>
  <si>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猪肉，豆腐，洋葱</t>
  </si>
  <si>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</si>
  <si>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</si>
  <si>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</si>
  <si>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</si>
  <si>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</si>
  <si>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</si>
  <si>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高级，西式，甜，适合拍照，梦幻</t>
    <phoneticPr fontId="3" type="noConversion"/>
  </si>
  <si>
    <t>豆腐，蜂蜜，洋葱，黄油</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</si>
  <si>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</si>
  <si>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</si>
  <si>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</si>
  <si>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</si>
  <si>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</si>
  <si>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</si>
  <si>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西式，甜，适合拍照，猎奇，梦幻</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</si>
  <si>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</si>
  <si>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</si>
  <si>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</si>
  <si>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</si>
  <si>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</si>
  <si>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</si>
  <si>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</si>
  <si>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昂贵，和风，甜，不可思议，特产</t>
    <phoneticPr fontId="3" type="noConversion"/>
  </si>
  <si>
    <t>肉，鲜，咸，水产</t>
    <phoneticPr fontId="3" type="noConversion"/>
  </si>
  <si>
    <t>月光草，糯米</t>
    <phoneticPr fontId="3" type="noConversion"/>
  </si>
  <si>
    <t>月之恋人</t>
    <phoneticPr fontId="3" type="noConversion"/>
  </si>
  <si>
    <t>yzlr</t>
    <phoneticPr fontId="3" type="noConversion"/>
  </si>
  <si>
    <t>昂贵，甜，适合拍照，小巧，特产</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</si>
  <si>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</si>
  <si>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</si>
  <si>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</si>
  <si>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</si>
  <si>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</si>
  <si>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</si>
  <si>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</si>
  <si>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</si>
  <si>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</si>
  <si>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</si>
  <si>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</si>
  <si>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</si>
  <si>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</si>
  <si>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面粉，蜂蜜，土豆，萝卜，洋葱</t>
  </si>
  <si>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</si>
  <si>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</si>
  <si>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</si>
  <si>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</si>
  <si>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</si>
  <si>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</si>
  <si>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</si>
  <si>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昂贵，高级，海味，甜，适合拍照，不可思议，小巧，特产</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</si>
  <si>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</si>
  <si>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</si>
  <si>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</si>
  <si>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</si>
  <si>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</si>
  <si>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</si>
  <si>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</si>
  <si>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</si>
  <si>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</si>
  <si>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</si>
  <si>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</si>
  <si>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</si>
  <si>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</si>
  <si>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魔女的舞踏烩</t>
    <phoneticPr fontId="3" type="noConversion"/>
  </si>
  <si>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</si>
  <si>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</si>
  <si>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</si>
  <si>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</si>
  <si>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</si>
  <si>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</si>
  <si>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</si>
  <si>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</si>
  <si>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昂贵，高级，甜，适合拍照，文化底蕴，不可思议，梦幻，果味</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</si>
  <si>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</si>
  <si>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</si>
  <si>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</si>
  <si>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</si>
  <si>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</si>
  <si>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</si>
  <si>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</si>
  <si>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</si>
  <si>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</si>
  <si>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</si>
  <si>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</si>
  <si>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</si>
  <si>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</si>
  <si>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</si>
  <si>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</si>
  <si>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</si>
  <si>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竹子，竹笋，松露，黑毛猪肉，白果</t>
  </si>
  <si>
    <t>蓬莱玉枝</t>
  </si>
  <si>
    <t>plyz</t>
    <phoneticPr fontId="3" type="noConversion"/>
  </si>
  <si>
    <t>昂贵，肉，高级，传说，文化底蕴，烧烤</t>
    <phoneticPr fontId="3" type="noConversion"/>
  </si>
  <si>
    <t>和牛，三文鱼，猪肉，鹿肉，竹子</t>
  </si>
  <si>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</si>
  <si>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</si>
  <si>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</si>
  <si>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</si>
  <si>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</si>
  <si>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</si>
  <si>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</si>
  <si>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</si>
  <si>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</si>
  <si>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</si>
  <si>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</si>
  <si>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</si>
  <si>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</si>
  <si>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</si>
  <si>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</si>
  <si>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</si>
  <si>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</si>
  <si>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</si>
  <si>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</si>
  <si>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</si>
  <si>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</si>
  <si>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</si>
  <si>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</si>
  <si>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</si>
  <si>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</si>
  <si>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</si>
  <si>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</si>
  <si>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</si>
  <si>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</si>
  <si>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</si>
  <si>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</si>
  <si>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</si>
  <si>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</si>
  <si>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</si>
  <si>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</si>
  <si>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</si>
  <si>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</si>
  <si>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</si>
  <si>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</si>
  <si>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</si>
  <si>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</si>
  <si>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</si>
  <si>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</si>
  <si>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</si>
  <si>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</si>
  <si>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</si>
  <si>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</si>
  <si>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</si>
  <si>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</si>
  <si>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</si>
  <si>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</si>
  <si>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</si>
  <si>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</si>
  <si>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</si>
  <si>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</si>
  <si>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</si>
  <si>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</si>
  <si>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</si>
  <si>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</si>
  <si>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</si>
  <si>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</si>
  <si>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</si>
  <si>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</si>
  <si>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</si>
  <si>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</si>
  <si>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</si>
  <si>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</si>
  <si>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</si>
  <si>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</si>
  <si>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</si>
  <si>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</si>
  <si>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</si>
  <si>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</si>
  <si>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</si>
  <si>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</si>
  <si>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</si>
  <si>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</si>
  <si>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</si>
  <si>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</si>
  <si>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</si>
  <si>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</si>
  <si>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</si>
  <si>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</si>
  <si>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</si>
  <si>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</si>
  <si>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</si>
  <si>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</si>
  <si>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</si>
  <si>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</si>
  <si>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</si>
  <si>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</si>
  <si>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</si>
  <si>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</si>
  <si>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</si>
  <si>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</si>
  <si>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</si>
  <si>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</si>
  <si>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</si>
  <si>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</si>
  <si>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</si>
  <si>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</si>
  <si>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</si>
  <si>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</si>
  <si>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</si>
  <si>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</si>
  <si>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</si>
  <si>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</si>
  <si>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</si>
  <si>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</si>
  <si>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</si>
  <si>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</si>
  <si>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</si>
  <si>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</si>
  <si>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</si>
  <si>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</si>
  <si>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</si>
  <si>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</si>
  <si>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</si>
  <si>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</si>
  <si>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</si>
  <si>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</si>
  <si>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</si>
  <si>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</si>
  <si>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</si>
  <si>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</si>
  <si>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</si>
  <si>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</si>
  <si>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</si>
  <si>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</si>
  <si>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</si>
  <si>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</si>
  <si>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</si>
  <si>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</si>
  <si>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</si>
  <si>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</si>
  <si>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</si>
  <si>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</si>
  <si>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</si>
  <si>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</si>
  <si>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</si>
  <si>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</si>
  <si>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</si>
  <si>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</si>
  <si>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</si>
  <si>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</si>
  <si>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</si>
  <si>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</si>
  <si>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</si>
  <si>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</si>
  <si>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</si>
  <si>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</si>
  <si>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</si>
  <si>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</si>
  <si>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</si>
  <si>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</si>
  <si>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</si>
  <si>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</si>
  <si>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</si>
  <si>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</si>
  <si>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</si>
  <si>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</si>
  <si>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</si>
  <si>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</si>
  <si>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</si>
  <si>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</si>
  <si>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</si>
  <si>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</si>
  <si>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</si>
  <si>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</si>
  <si>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</si>
  <si>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</si>
  <si>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</si>
  <si>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</si>
  <si>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</si>
  <si>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</si>
  <si>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</si>
  <si>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</si>
  <si>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</si>
  <si>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</si>
  <si>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</si>
  <si>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</si>
  <si>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</si>
  <si>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</si>
  <si>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</si>
  <si>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</si>
  <si>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</si>
  <si>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</si>
  <si>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</si>
  <si>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</si>
  <si>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</si>
  <si>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</si>
  <si>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</si>
  <si>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</si>
  <si>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</si>
  <si>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</si>
  <si>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</si>
  <si>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</si>
  <si>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</si>
  <si>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</si>
  <si>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</si>
  <si>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</si>
  <si>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</si>
  <si>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</si>
  <si>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</si>
  <si>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</si>
  <si>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</si>
  <si>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</si>
  <si>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</si>
  <si>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</si>
  <si>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</si>
  <si>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</si>
  <si>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</si>
  <si>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</si>
  <si>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</si>
  <si>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</si>
  <si>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</si>
  <si>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</si>
  <si>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</si>
  <si>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</si>
  <si>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</si>
  <si>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</si>
  <si>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</si>
  <si>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</si>
  <si>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</si>
  <si>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</si>
  <si>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</si>
  <si>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</si>
  <si>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</si>
  <si>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</si>
  <si>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</si>
  <si>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</si>
  <si>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</si>
  <si>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</si>
  <si>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</si>
  <si>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</si>
  <si>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</si>
  <si>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</si>
  <si>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</si>
  <si>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</si>
  <si>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</si>
  <si>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</si>
  <si>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</si>
  <si>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</si>
  <si>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</si>
  <si>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</si>
  <si>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</si>
  <si>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</si>
  <si>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</si>
  <si>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</si>
  <si>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</si>
  <si>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</si>
  <si>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</si>
  <si>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</si>
  <si>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</si>
  <si>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</si>
  <si>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</si>
  <si>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</si>
  <si>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</si>
  <si>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</si>
  <si>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</si>
  <si>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</si>
  <si>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</si>
  <si>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</si>
  <si>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</si>
  <si>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</si>
  <si>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</si>
  <si>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</si>
  <si>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</si>
  <si>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</si>
  <si>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</si>
  <si>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</si>
  <si>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</si>
  <si>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</si>
  <si>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</si>
  <si>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</si>
  <si>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</si>
  <si>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</si>
  <si>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</si>
  <si>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</si>
  <si>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</si>
  <si>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</si>
  <si>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</si>
  <si>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</si>
  <si>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</si>
  <si>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</si>
  <si>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</si>
  <si>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</si>
  <si>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</si>
  <si>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</si>
  <si>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</si>
  <si>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</si>
  <si>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</si>
  <si>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</si>
  <si>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</si>
  <si>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</si>
  <si>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</si>
  <si>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</si>
  <si>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</si>
  <si>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西兰花</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</si>
  <si>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</si>
  <si>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</si>
  <si>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</si>
  <si>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</si>
  <si>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</si>
  <si>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</si>
  <si>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</si>
  <si>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</si>
  <si>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</si>
  <si>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</si>
  <si>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</si>
  <si>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</si>
  <si>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</si>
  <si>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</si>
  <si>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</si>
  <si>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</si>
  <si>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</si>
  <si>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</si>
  <si>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</si>
  <si>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</si>
  <si>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</si>
  <si>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</si>
  <si>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</si>
  <si>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</si>
  <si>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</si>
  <si>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</si>
  <si>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</si>
  <si>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</si>
  <si>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</si>
  <si>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</si>
  <si>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</si>
  <si>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</si>
  <si>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</si>
  <si>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</si>
  <si>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</si>
  <si>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</si>
  <si>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</si>
  <si>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</si>
  <si>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</si>
  <si>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</si>
  <si>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</si>
  <si>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</si>
  <si>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</si>
  <si>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</si>
  <si>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</si>
  <si>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</si>
  <si>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</si>
  <si>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啤酒</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</si>
  <si>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</si>
  <si>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</si>
  <si>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</si>
  <si>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</si>
  <si>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狮子头，竹笋炒肉</t>
    <phoneticPr fontId="3" type="noConversion"/>
  </si>
  <si>
    <t>羁绊料理</t>
    <phoneticPr fontId="3" type="noConversion"/>
  </si>
  <si>
    <t>妖怪之山采集</t>
    <phoneticPr fontId="1" type="noConversion"/>
  </si>
  <si>
    <t>厨具图片名</t>
    <phoneticPr fontId="1" type="noConversion"/>
  </si>
  <si>
    <t>炒锅</t>
  </si>
  <si>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</si>
  <si>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</si>
  <si>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</si>
  <si>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</si>
  <si>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</si>
  <si>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</si>
  <si>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</si>
  <si>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</si>
  <si>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</si>
  <si>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</si>
  <si>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</si>
  <si>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</si>
  <si>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</si>
  <si>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</si>
  <si>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</si>
  <si>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</si>
  <si>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</si>
  <si>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</si>
  <si>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</si>
  <si>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</si>
  <si>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</si>
  <si>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</si>
  <si>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</si>
  <si>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</si>
  <si>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</si>
  <si>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</si>
  <si>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</si>
  <si>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</si>
  <si>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</si>
  <si>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</si>
  <si>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</si>
  <si>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</si>
  <si>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</si>
  <si>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</si>
  <si>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</si>
  <si>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</si>
  <si>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</si>
  <si>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</si>
  <si>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</si>
  <si>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</si>
  <si>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</si>
  <si>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</si>
  <si>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</si>
  <si>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</si>
  <si>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</si>
  <si>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</si>
  <si>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</si>
  <si>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</si>
  <si>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</si>
  <si>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</si>
  <si>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</si>
  <si>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</si>
  <si>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</si>
  <si>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</si>
  <si>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</si>
  <si>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</si>
  <si>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</si>
  <si>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</si>
  <si>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</si>
  <si>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</si>
  <si>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</si>
  <si>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</si>
  <si>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</si>
  <si>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</si>
  <si>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</si>
  <si>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</si>
  <si>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</si>
  <si>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</si>
  <si>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</si>
  <si>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</si>
  <si>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</si>
  <si>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</si>
  <si>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</si>
  <si>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</si>
  <si>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</si>
  <si>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</si>
  <si>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</si>
  <si>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</si>
  <si>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</si>
  <si>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</si>
  <si>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</si>
  <si>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</si>
  <si>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</si>
  <si>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</si>
  <si>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</si>
  <si>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</si>
  <si>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</si>
  <si>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</si>
  <si>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</si>
  <si>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</si>
  <si>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</si>
  <si>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</si>
  <si>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</si>
  <si>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</si>
  <si>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</si>
  <si>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</si>
  <si>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</si>
  <si>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</si>
  <si>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</si>
  <si>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</si>
  <si>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</si>
  <si>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</si>
  <si>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</si>
  <si>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</si>
  <si>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</si>
  <si>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</si>
  <si>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</si>
  <si>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</si>
  <si>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</si>
  <si>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</si>
  <si>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</si>
  <si>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</si>
  <si>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</si>
  <si>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</si>
  <si>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</si>
  <si>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</si>
  <si>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</si>
  <si>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</si>
  <si>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</si>
  <si>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</si>
  <si>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</si>
  <si>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</si>
  <si>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</si>
  <si>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</si>
  <si>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</si>
  <si>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</si>
  <si>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</si>
  <si>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</si>
  <si>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</si>
  <si>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</si>
  <si>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</si>
  <si>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</si>
  <si>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</si>
  <si>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</si>
  <si>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</si>
  <si>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</si>
  <si>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</si>
  <si>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</si>
  <si>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鳗鱼嫩蛋，竹筒烧醉虾，牛肉鸳鸯火锅</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</si>
  <si>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</si>
  <si>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</si>
  <si>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</si>
  <si>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</si>
  <si>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</si>
  <si>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魔界采集</t>
    <phoneticPr fontId="1"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</si>
  <si>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</si>
  <si>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</si>
  <si>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</si>
  <si>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</si>
  <si>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</si>
  <si>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</si>
  <si>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</si>
  <si>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</si>
  <si>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</si>
  <si>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</si>
  <si>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</si>
  <si>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</si>
  <si>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</si>
  <si>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</si>
  <si>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</si>
  <si>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交付15份辣椒\n交付10份牛肉</t>
    <phoneticPr fontId="1" type="noConversion"/>
  </si>
  <si>
    <t>交付2个包含「甜，小巧」属性的料理</t>
    <phoneticPr fontId="1" type="noConversion"/>
  </si>
  <si>
    <t>白雪*葡萄，樱花布丁</t>
    <phoneticPr fontId="1" type="noConversion"/>
  </si>
  <si>
    <t>桃花琉璃卷，荷塘月色，龙吟桃子</t>
    <phoneticPr fontId="1" type="noConversion"/>
  </si>
  <si>
    <t>交付30份桃子</t>
    <phoneticPr fontId="1" type="noConversion"/>
  </si>
  <si>
    <t>招牌，下酒，大份，传说，和风，力量涌现，燃起来了，流行喜爱</t>
    <phoneticPr fontId="3" type="noConversion"/>
  </si>
  <si>
    <t>养心粥，胡辣汤，至尊海鲜面</t>
    <phoneticPr fontId="1" type="noConversion"/>
  </si>
  <si>
    <t>交付1个包含「水产，小巧」属性的料理\n交付1个包含「水产，海味」属性的料理\n交付1个包含「水产，家常」属性的料理</t>
    <phoneticPr fontId="1" type="noConversion"/>
  </si>
  <si>
    <t>分子蛋，生命之源，火星</t>
    <phoneticPr fontId="1" type="noConversion"/>
  </si>
  <si>
    <t>交付20份牛肉</t>
    <phoneticPr fontId="1" type="noConversion"/>
  </si>
  <si>
    <t>月都采集</t>
    <phoneticPr fontId="1" type="noConversion"/>
  </si>
  <si>
    <t>门无杂宾：能够屏蔽普通客人来店(包括符卡效果)</t>
    <phoneticPr fontId="1" type="noConversion"/>
  </si>
  <si>
    <t>诗礼银杏*幻昙华，汤圆*幻昙华+露水</t>
    <phoneticPr fontId="1" type="noConversion"/>
  </si>
  <si>
    <t>博丽神社，妖怪之山，太阳花田，辉针城</t>
    <phoneticPr fontId="1" type="noConversion"/>
  </si>
  <si>
    <t>命莲寺，太阳花田，辉针城，月都</t>
    <phoneticPr fontId="3" type="noConversion"/>
  </si>
  <si>
    <t>妖怪兽道，人间之里，博丽神社，魔法森林，红魔馆，迷途竹林，妖怪之山，旧地狱，地灵殿，命莲寺，神灵庙，太阳花田，辉针城，魔界</t>
    <phoneticPr fontId="1" type="noConversion"/>
  </si>
  <si>
    <t>军乐队礼服</t>
    <phoneticPr fontId="1" type="noConversion"/>
  </si>
  <si>
    <t>超级钓鱼竿</t>
    <phoneticPr fontId="1" type="noConversion"/>
  </si>
  <si>
    <t>交付5个包含「猎奇」属性的料理</t>
    <phoneticPr fontId="1" type="noConversion"/>
  </si>
  <si>
    <t>炸番茄条，蜜桃红烧肉，逆转天地!</t>
    <phoneticPr fontId="1" type="noConversion"/>
  </si>
  <si>
    <t>交付5个包含「不可思议」属性中任意一个的料理</t>
    <phoneticPr fontId="1" type="noConversion"/>
  </si>
  <si>
    <t>红豆大福，铜锣烧，汉宫藏娇</t>
    <phoneticPr fontId="1" type="noConversion"/>
  </si>
  <si>
    <t>交付5个包含「文化底蕴」属性中任意一个的料理</t>
    <phoneticPr fontId="1" type="noConversion"/>
  </si>
  <si>
    <t>日月星，水獭祭</t>
    <phoneticPr fontId="1" type="noConversion"/>
  </si>
  <si>
    <t>日月星，神之麦</t>
    <phoneticPr fontId="1" type="noConversion"/>
  </si>
  <si>
    <t>梅酒</t>
    <phoneticPr fontId="1" type="noConversion"/>
  </si>
  <si>
    <t>猩红恶魔，古明地冰激凌，十四夜</t>
    <phoneticPr fontId="1" type="noConversion"/>
  </si>
  <si>
    <t>冬酿，海的女儿</t>
    <phoneticPr fontId="1" type="noConversion"/>
  </si>
  <si>
    <t>黄金酥鱼饼*蝉蜕</t>
    <phoneticPr fontId="1" type="noConversion"/>
  </si>
  <si>
    <t>白雪*冰块+竹子，炙猪肉饭团*冰块 竹子</t>
    <phoneticPr fontId="1" type="noConversion"/>
  </si>
  <si>
    <t>番长服</t>
    <phoneticPr fontId="1" type="noConversion"/>
  </si>
  <si>
    <t>辉针城采集</t>
    <phoneticPr fontId="1" type="noConversion"/>
  </si>
  <si>
    <t>人间之里，魔法森林，太阳花田，辉针城</t>
    <phoneticPr fontId="3" type="noConversion"/>
  </si>
  <si>
    <t>饭团*蜂蜜+南瓜</t>
    <phoneticPr fontId="1" type="noConversion"/>
  </si>
  <si>
    <t>xzct</t>
    <phoneticPr fontId="3" type="noConversion"/>
  </si>
  <si>
    <t>zc</t>
    <phoneticPr fontId="3" type="noConversion"/>
  </si>
  <si>
    <t>果味High Ball</t>
    <phoneticPr fontId="3" type="noConversion"/>
  </si>
  <si>
    <t>100 - 200 咱!没!钱!</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</si>
</sst>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9"/>
  <sheetViews>
    <sheetView tabSelected="1" topLeftCell="A7" workbookViewId="0">
      <pane xSplit="1" topLeftCell="B1" activePane="topRight" state="frozen"/>
      <selection pane="topRight" activeCell="H12" sqref="H12"/>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29" width="168.75" style="6" customWidth="1"/>
    <col min="30"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1321</v>
      </c>
      <c r="O1" s="1" t="s">
        <v>1316</v>
      </c>
      <c r="P1" s="1" t="s">
        <v>1317</v>
      </c>
      <c r="Q1" s="1" t="s">
        <v>1321</v>
      </c>
      <c r="R1" s="1" t="s">
        <v>1316</v>
      </c>
      <c r="S1" s="1" t="s">
        <v>1317</v>
      </c>
      <c r="T1" s="1" t="s">
        <v>1321</v>
      </c>
      <c r="U1" s="1" t="s">
        <v>1316</v>
      </c>
      <c r="V1" s="1" t="s">
        <v>1317</v>
      </c>
      <c r="W1" s="1" t="s">
        <v>1321</v>
      </c>
      <c r="X1" s="1" t="s">
        <v>1316</v>
      </c>
      <c r="Y1" s="1" t="s">
        <v>1317</v>
      </c>
      <c r="Z1" s="1" t="s">
        <v>1361</v>
      </c>
      <c r="AA1" s="3" t="s">
        <v>1356</v>
      </c>
    </row>
    <row r="2" spans="1:28" ht="40.15" customHeight="1" x14ac:dyDescent="0.15">
      <c r="A2" s="1" t="s">
        <v>1319</v>
      </c>
      <c r="B2" s="10" t="s">
        <v>1490</v>
      </c>
      <c r="C2" s="10" t="s">
        <v>13</v>
      </c>
      <c r="D2" s="4" t="s">
        <v>14</v>
      </c>
      <c r="E2" s="4" t="s">
        <v>15</v>
      </c>
      <c r="F2" s="4" t="s">
        <v>16</v>
      </c>
      <c r="G2" s="5" t="s">
        <v>17</v>
      </c>
      <c r="H2" s="4" t="s">
        <v>18</v>
      </c>
      <c r="I2" s="4" t="s">
        <v>19</v>
      </c>
      <c r="J2" s="4" t="s">
        <v>20</v>
      </c>
      <c r="K2" s="4" t="s">
        <v>21</v>
      </c>
      <c r="L2" s="4" t="s">
        <v>22</v>
      </c>
      <c r="M2" s="4" t="s">
        <v>1496</v>
      </c>
      <c r="N2" s="4">
        <v>2</v>
      </c>
      <c r="O2" s="4" t="s">
        <v>1318</v>
      </c>
      <c r="P2" s="4" t="str">
        <f>"在营业中请"&amp;A2&amp;"品尝一下「"&amp;LEFT(Z2, FIND("，", Z2) - 1)&amp;"」"</f>
        <v>在营业中请莉格露品尝一下「露水煮蛋」</v>
      </c>
      <c r="Q2" s="4">
        <v>3</v>
      </c>
      <c r="R2" s="8" t="s">
        <v>1320</v>
      </c>
      <c r="S2" s="4" t="str">
        <f>"在营业中请"&amp;A2&amp;"品尝一下「"&amp; MID(Z2, FIND("，",Z2) + 1, FIND("，",Z2,FIND("，",Z2)+1) - FIND("，",Z2) - 1)&amp;"」"</f>
        <v>在营业中请莉格露品尝一下「香炸蝉蜕」</v>
      </c>
      <c r="T2" s="4">
        <v>4</v>
      </c>
      <c r="U2" s="4" t="s">
        <v>1323</v>
      </c>
      <c r="V2" s="4" t="str">
        <f>"在营业中请"&amp;A2&amp;"品尝一下「"&amp; RIGHT(Z2,LEN(Z2) - FIND("，", Z2, FIND("，", Z2) + 1))&amp;"」"</f>
        <v>在营业中请莉格露品尝一下「幻昙花糕」</v>
      </c>
      <c r="W2" s="4">
        <v>5</v>
      </c>
      <c r="X2" s="8"/>
      <c r="Y2" s="4" t="s">
        <v>1322</v>
      </c>
      <c r="Z2" s="4" t="s">
        <v>1324</v>
      </c>
      <c r="AA2" s="6" t="str">
        <f t="shared" ref="AA2:AA56" si="0">CONCATENATE("{'name':'",C2,"', 'chinese':'",A2,"', 'info': '','tag': '",D2,"', 'noTag': '",E2,"', 'drinks': '",F2,"', 'money': '",G2,"', 'recommendCooks': '",L2,"', 'recommendDrinks': '",M2,"',",IF(H2="", " 'rewardCard': {}, 'punishCard': {},", " 'rewardCard': {'name':'"&amp;H2&amp;"', 'effect': '"&amp;I2&amp;"'}, 'punishCard': {'name':'"&amp;J2&amp;"', 'effect': '"&amp;K2&amp;"'},"),IF(N2="", " 'friendship': [],", " 'friendship': [{'name':'"&amp;N2&amp;"', 'condition':'"&amp;O2&amp;"', 'task': '"&amp;P2&amp;"'}, {'name':'"&amp;Q2&amp;"', 'condition':'"&amp;R2&amp;"', 'task': '"&amp;S2&amp;"'}, {'name':'"&amp;T2&amp;"', 'condition':'"&amp;U2&amp;"', 'task': '"&amp;V2&amp;"'}, {'name':'"&amp;W2&amp;"', 'condition':'"&amp;X2&amp;"', 'task': '"&amp;Y2&amp;"'}],")," 'location':'",B2,"'},")</f>
        <v>{'name':'lgl', 'chinese':'莉格露', 'info': '','tag': '甜，生，肉，猎奇', 'noTag': '素，清淡，凉爽', 'drinks': '低酒精，可加冰', 'money': '200 - 400', 'recommendCooks': '香炸蝉蜕，猩红恶魔蛋糕', 'recommendDrinks': '果味High Ball, 果味SOUR, 淇',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1495</v>
      </c>
      <c r="N3" s="4">
        <v>2</v>
      </c>
      <c r="O3" s="4" t="s">
        <v>1373</v>
      </c>
      <c r="P3" s="4" t="str">
        <f t="shared" ref="P3:P50" si="1">"在营业中请"&amp;A3&amp;"品尝一下「"&amp;LEFT(Z3, FIND("，", Z3) - 1)&amp;"」"</f>
        <v>在营业中请露米娅品尝一下「臭豆腐」</v>
      </c>
      <c r="Q3" s="4">
        <v>3</v>
      </c>
      <c r="R3" s="8" t="s">
        <v>1320</v>
      </c>
      <c r="S3" s="4" t="str">
        <f t="shared" ref="S3:S50" si="2">"在营业中请"&amp;A3&amp;"品尝一下「"&amp; MID(Z3, FIND("，",Z3) + 1, FIND("，",Z3,FIND("，",Z3)+1) - FIND("，",Z3) - 1)&amp;"」"</f>
        <v>在营业中请露米娅品尝一下「炸八目鳗」</v>
      </c>
      <c r="T3" s="4">
        <v>4</v>
      </c>
      <c r="U3" s="4" t="s">
        <v>1380</v>
      </c>
      <c r="V3" s="4" t="str">
        <f t="shared" ref="V3:V50" si="3">"在营业中请"&amp;A3&amp;"品尝一下「"&amp; RIGHT(Z3,LEN(Z3) - FIND("，", Z3, FIND("，", Z3) + 1))&amp;"」"</f>
        <v>在营业中请露米娅品尝一下「赛熊掌」</v>
      </c>
      <c r="W3" s="4">
        <v>5</v>
      </c>
      <c r="X3" s="8"/>
      <c r="Y3" s="4" t="s">
        <v>1326</v>
      </c>
      <c r="Z3" s="4" t="s">
        <v>1325</v>
      </c>
      <c r="AA3" s="6" t="str">
        <f t="shared" si="0"/>
        <v>{'name':'lmy', 'chinese':'露米娅', 'info': '','tag': '饱腹，招牌，肉，猎奇，生，流行喜爱', 'noTag': '下酒，昂贵，流行厌恶', 'drinks': '苦，气泡', 'money': '150 - 350', 'recommendCooks': '香炸蝉蜕*鸡蛋，豚骨拉面*蝉蜕', 'recommendDrinks': '果味High Ball, 果味SOUR, 淇',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1320</v>
      </c>
      <c r="P4" s="4" t="str">
        <f t="shared" si="1"/>
        <v>在营业中请橙品尝一下「秘制小鱼干」</v>
      </c>
      <c r="Q4" s="4">
        <v>3</v>
      </c>
      <c r="R4" s="4" t="s">
        <v>1374</v>
      </c>
      <c r="S4" s="4" t="str">
        <f t="shared" si="2"/>
        <v>在营业中请橙品尝一下「猪肉鳟鱼熏」</v>
      </c>
      <c r="T4" s="4">
        <v>4</v>
      </c>
      <c r="U4" s="8" t="s">
        <v>1375</v>
      </c>
      <c r="V4" s="4" t="str">
        <f t="shared" si="3"/>
        <v>在营业中请橙品尝一下「力量汤」</v>
      </c>
      <c r="W4" s="4">
        <v>5</v>
      </c>
      <c r="X4" s="8"/>
      <c r="Y4" s="8" t="s">
        <v>1407</v>
      </c>
      <c r="Z4" s="8" t="s">
        <v>1327</v>
      </c>
      <c r="AA4" s="6" t="str">
        <f t="shared" si="0"/>
        <v>{'name':'c', 'chinese':'橙', 'info': '','tag': '重油，水产，烧烤，肉，流行喜爱，甜', 'noTag': '猎奇，灼热，素，流行厌恶', 'drinks': '水果，辛', 'money': '400 - 600', 'recommendCooks': '烤八目鳗*蜂蜜，蜜汁叉烧', 'recommendDrinks': '淇',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1336</v>
      </c>
      <c r="C5" s="10" t="s">
        <v>49</v>
      </c>
      <c r="D5" s="4" t="s">
        <v>50</v>
      </c>
      <c r="E5" s="4" t="s">
        <v>51</v>
      </c>
      <c r="F5" s="4" t="s">
        <v>52</v>
      </c>
      <c r="G5" s="5" t="s">
        <v>53</v>
      </c>
      <c r="H5" s="4" t="s">
        <v>54</v>
      </c>
      <c r="I5" s="4" t="s">
        <v>55</v>
      </c>
      <c r="J5" s="4" t="s">
        <v>56</v>
      </c>
      <c r="K5" s="4" t="s">
        <v>57</v>
      </c>
      <c r="L5" s="4" t="s">
        <v>58</v>
      </c>
      <c r="M5" s="4" t="s">
        <v>1354</v>
      </c>
      <c r="N5" s="4">
        <v>2</v>
      </c>
      <c r="O5" s="8" t="s">
        <v>1320</v>
      </c>
      <c r="P5" s="4" t="str">
        <f t="shared" si="1"/>
        <v>在营业中请稗田阿求品尝一下「豆腐味增」</v>
      </c>
      <c r="Q5" s="4">
        <v>3</v>
      </c>
      <c r="R5" s="4" t="s">
        <v>1376</v>
      </c>
      <c r="S5" s="4" t="str">
        <f t="shared" si="2"/>
        <v>在营业中请稗田阿求品尝一下「蔬菜专辑」</v>
      </c>
      <c r="T5" s="4">
        <v>4</v>
      </c>
      <c r="U5" s="8" t="s">
        <v>1320</v>
      </c>
      <c r="V5" s="4" t="str">
        <f t="shared" si="3"/>
        <v>在营业中请稗田阿求品尝一下「樱落雪」</v>
      </c>
      <c r="W5" s="4">
        <v>5</v>
      </c>
      <c r="X5" s="8"/>
      <c r="Y5" s="4" t="s">
        <v>1337</v>
      </c>
      <c r="Z5" s="4" t="s">
        <v>1328</v>
      </c>
      <c r="AA5" s="6" t="str">
        <f t="shared" si="0"/>
        <v>{'name':'btaq', 'chinese':'稗田阿求', 'info': '','tag': '和风，清淡，高级，文化底蕴，汤羹，甜，流行喜爱', 'noTag': '灼热，流行厌恶，重油，咸', 'drinks': '清酒，可加热', 'money': '500 - 800', 'recommendCooks': '豆腐味噌*蜂蜜，白雪*蜂蜜', 'recommendDrinks': '水獭祭',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1320</v>
      </c>
      <c r="P6" s="4" t="str">
        <f t="shared" si="1"/>
        <v>在营业中请上白泽慧音品尝一下「油豆腐」</v>
      </c>
      <c r="Q6" s="4">
        <v>3</v>
      </c>
      <c r="R6" s="8" t="s">
        <v>1320</v>
      </c>
      <c r="S6" s="4" t="str">
        <f t="shared" si="2"/>
        <v>在营业中请上白泽慧音品尝一下「诗礼银杏」</v>
      </c>
      <c r="T6" s="4">
        <v>4</v>
      </c>
      <c r="U6" s="4" t="s">
        <v>1378</v>
      </c>
      <c r="V6" s="4" t="str">
        <f t="shared" si="3"/>
        <v>在营业中请上白泽慧音品尝一下「白雪」</v>
      </c>
      <c r="W6" s="4">
        <v>5</v>
      </c>
      <c r="X6" s="8"/>
      <c r="Y6" s="4" t="s">
        <v>1330</v>
      </c>
      <c r="Z6" s="4" t="s">
        <v>1329</v>
      </c>
      <c r="AA6" s="6" t="str">
        <f t="shared" si="0"/>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1320</v>
      </c>
      <c r="P7" s="4" t="str">
        <f t="shared" si="1"/>
        <v>在营业中请茨木华扇品尝一下「豆腐锅」</v>
      </c>
      <c r="Q7" s="4">
        <v>3</v>
      </c>
      <c r="R7" s="4" t="s">
        <v>1377</v>
      </c>
      <c r="S7" s="4" t="str">
        <f t="shared" si="2"/>
        <v>在营业中请茨木华扇品尝一下「牛肉盖浇饭」</v>
      </c>
      <c r="T7" s="4">
        <v>4</v>
      </c>
      <c r="U7" s="4" t="s">
        <v>1379</v>
      </c>
      <c r="V7" s="4" t="str">
        <f t="shared" si="3"/>
        <v>在营业中请茨木华扇品尝一下「野味加农」</v>
      </c>
      <c r="W7" s="4">
        <v>5</v>
      </c>
      <c r="X7" s="8"/>
      <c r="Y7" s="4" t="s">
        <v>1406</v>
      </c>
      <c r="Z7" s="4" t="s">
        <v>1331</v>
      </c>
      <c r="AA7" s="6" t="str">
        <f t="shared" si="0"/>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1557</v>
      </c>
      <c r="C8" s="10" t="s">
        <v>83</v>
      </c>
      <c r="D8" s="4" t="s">
        <v>84</v>
      </c>
      <c r="E8" s="4" t="s">
        <v>85</v>
      </c>
      <c r="F8" s="4" t="s">
        <v>86</v>
      </c>
      <c r="G8" s="5" t="s">
        <v>87</v>
      </c>
      <c r="H8" s="4" t="s">
        <v>88</v>
      </c>
      <c r="I8" s="4" t="s">
        <v>89</v>
      </c>
      <c r="J8" s="4" t="s">
        <v>90</v>
      </c>
      <c r="K8" s="4" t="s">
        <v>91</v>
      </c>
      <c r="L8" s="4" t="s">
        <v>1514</v>
      </c>
      <c r="M8" s="4" t="s">
        <v>1355</v>
      </c>
      <c r="N8" s="4"/>
      <c r="O8" s="4"/>
      <c r="P8" s="4"/>
      <c r="Q8" s="4"/>
      <c r="R8" s="4"/>
      <c r="S8" s="4"/>
      <c r="T8" s="4"/>
      <c r="U8" s="4"/>
      <c r="V8" s="4"/>
      <c r="W8" s="4"/>
      <c r="X8" s="8"/>
      <c r="Y8" s="4"/>
      <c r="Z8" s="4"/>
      <c r="AA8" s="6" t="str">
        <f t="shared" si="0"/>
        <v>{'name':'sjlzz', 'chinese':'森近霖之助', 'info': '','tag': '家常，饱腹，鲜，流行喜爱', 'noTag': '重油，猎奇，下酒，流行厌恶', 'drinks': '啤酒，烧酒', 'money': '250 - 400', 'recommendCooks': '猪肉盖浇饭*海苔', 'recommendDrinks': '啤酒', 'rewardCard': {'name':'「香霖堂购物节」', 'effect': '获得一张香霖堂购物7折的打折卡,仅限次日使用,过期作废。'}, 'punishCard': {'name':'「虚构的情报」', 'effect': '已经解锁的稀客喜好信息,会随机被隐藏…'}, 'friendship': [], 'location':'人间之里，魔法森林，太阳花田，辉针城'},</v>
      </c>
      <c r="AB8" s="6" t="str">
        <f t="shared" si="4"/>
        <v>{'name':'sjlzz', 'chinese':'森近霖之助', 'recommendCooks': '猪肉盖浇饭*海苔', 'recommendDrinks': '啤酒'},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1558</v>
      </c>
      <c r="M9" s="4"/>
      <c r="N9" s="4">
        <v>2</v>
      </c>
      <c r="O9" s="4" t="s">
        <v>1381</v>
      </c>
      <c r="P9" s="4" t="str">
        <f t="shared" si="1"/>
        <v>在营业中请博丽灵梦品尝一下「温暖饭团」</v>
      </c>
      <c r="Q9" s="4">
        <v>3</v>
      </c>
      <c r="R9" s="8" t="s">
        <v>1320</v>
      </c>
      <c r="S9" s="4" t="str">
        <f t="shared" si="2"/>
        <v>在营业中请博丽灵梦品尝一下「杂炊」</v>
      </c>
      <c r="T9" s="4">
        <v>4</v>
      </c>
      <c r="U9" s="4" t="s">
        <v>1384</v>
      </c>
      <c r="V9" s="4" t="str">
        <f t="shared" si="3"/>
        <v>在营业中请博丽灵梦品尝一下「大奢宴」</v>
      </c>
      <c r="W9" s="4">
        <v>5</v>
      </c>
      <c r="X9" s="8"/>
      <c r="Y9" s="4" t="s">
        <v>1332</v>
      </c>
      <c r="Z9" s="4" t="s">
        <v>1333</v>
      </c>
      <c r="AA9" s="6" t="str">
        <f t="shared" si="0"/>
        <v>{'name':'bllm', 'chinese':'博丽灵梦', 'info': '','tag': '不可思议，饱腹，高级，实惠，甜，流行喜爱', 'noTag': '流行厌恶，昂贵，下酒', 'drinks': '低酒精，无酒精，可加热', 'money': '150 - 300', 'recommendCooks': '饭团*蜂蜜+南瓜',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'饭团*蜂蜜+南瓜', 'recommendDrinks': ''},</v>
      </c>
    </row>
    <row r="10" spans="1:28" ht="40.15" customHeight="1" x14ac:dyDescent="0.15">
      <c r="A10" s="1" t="s">
        <v>103</v>
      </c>
      <c r="B10" s="10" t="s">
        <v>1538</v>
      </c>
      <c r="C10" s="10" t="s">
        <v>104</v>
      </c>
      <c r="D10" s="4" t="s">
        <v>105</v>
      </c>
      <c r="E10" s="4" t="s">
        <v>106</v>
      </c>
      <c r="F10" s="4" t="s">
        <v>107</v>
      </c>
      <c r="G10" s="5" t="s">
        <v>108</v>
      </c>
      <c r="H10" s="4" t="s">
        <v>109</v>
      </c>
      <c r="I10" s="4" t="s">
        <v>110</v>
      </c>
      <c r="J10" s="4" t="s">
        <v>111</v>
      </c>
      <c r="K10" s="4" t="s">
        <v>112</v>
      </c>
      <c r="L10" s="4" t="s">
        <v>113</v>
      </c>
      <c r="M10" s="4" t="s">
        <v>1354</v>
      </c>
      <c r="N10" s="4">
        <v>2</v>
      </c>
      <c r="O10" s="4" t="s">
        <v>1382</v>
      </c>
      <c r="P10" s="4" t="str">
        <f t="shared" si="1"/>
        <v>在营业中请伊吹萃香品尝一下「炸猪肉排」</v>
      </c>
      <c r="Q10" s="4">
        <v>3</v>
      </c>
      <c r="R10" s="8" t="s">
        <v>1320</v>
      </c>
      <c r="S10" s="4" t="str">
        <f t="shared" si="2"/>
        <v>在营业中请伊吹萃香品尝一下「能量串」</v>
      </c>
      <c r="T10" s="4">
        <v>4</v>
      </c>
      <c r="U10" s="4" t="s">
        <v>1386</v>
      </c>
      <c r="V10" s="4" t="str">
        <f t="shared" si="3"/>
        <v>在营业中请伊吹萃香品尝一下「二天一流」</v>
      </c>
      <c r="W10" s="4">
        <v>5</v>
      </c>
      <c r="X10" s="8"/>
      <c r="Y10" s="4" t="s">
        <v>1334</v>
      </c>
      <c r="Z10" s="4" t="s">
        <v>1335</v>
      </c>
      <c r="AA10" s="6" t="str">
        <f t="shared" si="0"/>
        <v>{'name':'yccx', 'chinese':'伊吹萃香', 'info': '','tag': '肉，下酒，力量涌现，小巧，和风，流行喜爱', 'noTag': '重油，流行厌恶', 'drinks': '高酒精，直饮', 'money': '600 - 800', 'recommendCooks': '白雪*萝卜，提神布丁，拟尻子玉*萝卜', 'recommendDrinks': '水獭祭',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'location':'博丽神社，妖怪之山，太阳花田，辉针城'},</v>
      </c>
      <c r="AB10" s="6" t="str">
        <f t="shared" si="4"/>
        <v>{'name':'yccx', 'chinese':'伊吹萃香', 'recommendCooks': '白雪*萝卜，提神布丁，拟尻子玉*萝卜', 'recommendDrinks': '水獭祭'},</v>
      </c>
    </row>
    <row r="11" spans="1:28" ht="40.15" customHeight="1" x14ac:dyDescent="0.15">
      <c r="A11" s="1" t="s">
        <v>114</v>
      </c>
      <c r="B11" s="10" t="s">
        <v>1491</v>
      </c>
      <c r="C11" s="10" t="s">
        <v>115</v>
      </c>
      <c r="D11" s="4" t="s">
        <v>116</v>
      </c>
      <c r="E11" s="4" t="s">
        <v>117</v>
      </c>
      <c r="F11" s="4" t="s">
        <v>118</v>
      </c>
      <c r="G11" s="5" t="s">
        <v>119</v>
      </c>
      <c r="H11" s="4" t="s">
        <v>120</v>
      </c>
      <c r="I11" s="4" t="s">
        <v>121</v>
      </c>
      <c r="J11" s="4" t="s">
        <v>122</v>
      </c>
      <c r="K11" s="4" t="s">
        <v>123</v>
      </c>
      <c r="L11" s="4" t="s">
        <v>1521</v>
      </c>
      <c r="M11" s="4" t="s">
        <v>1371</v>
      </c>
      <c r="N11" s="4">
        <v>2</v>
      </c>
      <c r="O11" s="4" t="s">
        <v>1383</v>
      </c>
      <c r="P11" s="4" t="str">
        <f t="shared" si="1"/>
        <v>在营业中请比那名居天子品尝一下「凉菜雕花」</v>
      </c>
      <c r="Q11" s="4">
        <v>3</v>
      </c>
      <c r="R11" s="8" t="s">
        <v>1320</v>
      </c>
      <c r="S11" s="4" t="str">
        <f t="shared" si="2"/>
        <v>在营业中请比那名居天子品尝一下「桃花羹」</v>
      </c>
      <c r="T11" s="4">
        <v>4</v>
      </c>
      <c r="U11" s="4" t="s">
        <v>1385</v>
      </c>
      <c r="V11" s="4" t="str">
        <f t="shared" si="3"/>
        <v>在营业中请比那名居天子品尝一下「北极甜虾蜜桃色拉」</v>
      </c>
      <c r="W11" s="4">
        <v>5</v>
      </c>
      <c r="X11" s="8"/>
      <c r="Y11" s="4" t="s">
        <v>1408</v>
      </c>
      <c r="Z11" s="4" t="s">
        <v>1338</v>
      </c>
      <c r="AA11" s="6" t="str">
        <f t="shared" si="0"/>
        <v>{'name':'bnmjtz', 'chinese':'比那名居天子', 'info': '','tag': '适合拍照，素，清淡，甜，果味，传说，流行厌恶，昂贵', 'noTag': '家常，肉，重油，流行喜爱', 'drinks': '鸡尾酒，高酒精', 'money': '2000 - 3000', 'recommendCooks': '毛玉三色冰激凌*葡萄，大江户船祭', 'recommendDrinks': '风祝，教父',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124</v>
      </c>
      <c r="B12" s="10" t="s">
        <v>125</v>
      </c>
      <c r="C12" s="10" t="s">
        <v>126</v>
      </c>
      <c r="D12" s="4" t="s">
        <v>127</v>
      </c>
      <c r="E12" s="4" t="s">
        <v>128</v>
      </c>
      <c r="F12" s="4" t="s">
        <v>129</v>
      </c>
      <c r="G12" s="5" t="s">
        <v>17</v>
      </c>
      <c r="H12" s="4" t="s">
        <v>130</v>
      </c>
      <c r="I12" s="4" t="s">
        <v>131</v>
      </c>
      <c r="J12" s="4" t="s">
        <v>132</v>
      </c>
      <c r="K12" s="4" t="s">
        <v>133</v>
      </c>
      <c r="L12" s="4" t="s">
        <v>134</v>
      </c>
      <c r="M12" s="4" t="s">
        <v>1369</v>
      </c>
      <c r="N12" s="4">
        <v>2</v>
      </c>
      <c r="O12" s="4" t="s">
        <v>1388</v>
      </c>
      <c r="P12" s="4" t="str">
        <f t="shared" si="1"/>
        <v>在营业中请红美铃品尝一下「红烧鳗鱼」</v>
      </c>
      <c r="Q12" s="4">
        <v>3</v>
      </c>
      <c r="R12" s="8" t="s">
        <v>1320</v>
      </c>
      <c r="S12" s="4" t="str">
        <f t="shared" si="2"/>
        <v>在营业中请红美铃品尝一下「白果萝卜排骨汤」</v>
      </c>
      <c r="T12" s="4">
        <v>4</v>
      </c>
      <c r="U12" s="4" t="s">
        <v>1390</v>
      </c>
      <c r="V12" s="4" t="str">
        <f t="shared" si="3"/>
        <v>在营业中请红美铃品尝一下「华光玉煎包」</v>
      </c>
      <c r="W12" s="4">
        <v>5</v>
      </c>
      <c r="X12" s="8"/>
      <c r="Y12" s="4" t="s">
        <v>1409</v>
      </c>
      <c r="Z12" s="4" t="s">
        <v>1339</v>
      </c>
      <c r="AA12" s="6" t="str">
        <f t="shared" si="0"/>
        <v>{'name':'hml', 'chinese':'红美铃', 'info': '','tag': '力量涌现，中华，饱腹，肉，流行喜爱', 'noTag': '西式，猎奇，果味，流行厌恶', 'drinks': '可加热，提神，古典', 'money': '200 - 400', 'recommendCooks': '力量汤，华光玉煎包，巨人玉子烧', 'recommendDrinks': '红魔馆咖啡',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135</v>
      </c>
      <c r="B13" s="10" t="s">
        <v>136</v>
      </c>
      <c r="C13" s="10" t="s">
        <v>137</v>
      </c>
      <c r="D13" s="4" t="s">
        <v>138</v>
      </c>
      <c r="E13" s="4" t="s">
        <v>139</v>
      </c>
      <c r="F13" s="4" t="s">
        <v>140</v>
      </c>
      <c r="G13" s="5" t="s">
        <v>1562</v>
      </c>
      <c r="H13" s="4" t="s">
        <v>141</v>
      </c>
      <c r="I13" s="4" t="s">
        <v>142</v>
      </c>
      <c r="J13" s="4" t="s">
        <v>143</v>
      </c>
      <c r="K13" s="4" t="s">
        <v>144</v>
      </c>
      <c r="L13" s="4" t="s">
        <v>145</v>
      </c>
      <c r="M13" s="4"/>
      <c r="N13" s="4">
        <v>2</v>
      </c>
      <c r="O13" s="4" t="s">
        <v>1387</v>
      </c>
      <c r="P13" s="4" t="str">
        <f t="shared" si="1"/>
        <v>在营业中请琪露诺品尝一下「真·海鲜味增汤」</v>
      </c>
      <c r="Q13" s="4">
        <v>3</v>
      </c>
      <c r="R13" s="8" t="s">
        <v>1320</v>
      </c>
      <c r="S13" s="4" t="str">
        <f t="shared" si="2"/>
        <v>在营业中请琪露诺品尝一下「刺身拼盘」</v>
      </c>
      <c r="T13" s="4">
        <v>4</v>
      </c>
      <c r="U13" s="4" t="s">
        <v>1392</v>
      </c>
      <c r="V13" s="4" t="str">
        <f t="shared" si="3"/>
        <v>在营业中请琪露诺品尝一下「猪鹿蝶」</v>
      </c>
      <c r="W13" s="4">
        <v>5</v>
      </c>
      <c r="X13" s="8"/>
      <c r="Y13" s="4" t="s">
        <v>1341</v>
      </c>
      <c r="Z13" s="4" t="s">
        <v>1340</v>
      </c>
      <c r="AA13" s="6" t="str">
        <f t="shared" si="0"/>
        <v>{'name':'qln', 'chinese':'琪露诺', 'info': '','tag': '甜，猎奇，凉爽，流行厌恶，适合拍照', 'noTag': '下酒，昂贵，流行喜爱，文化底蕴', 'drinks': '可加冰，甘，水果', 'money': '100 - 200 咱!没!钱!',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146</v>
      </c>
      <c r="B14" s="10" t="s">
        <v>147</v>
      </c>
      <c r="C14" s="10" t="s">
        <v>148</v>
      </c>
      <c r="D14" s="4" t="s">
        <v>149</v>
      </c>
      <c r="E14" s="4" t="s">
        <v>150</v>
      </c>
      <c r="F14" s="4" t="s">
        <v>151</v>
      </c>
      <c r="G14" s="5" t="s">
        <v>152</v>
      </c>
      <c r="H14" s="4" t="s">
        <v>153</v>
      </c>
      <c r="I14" s="4" t="s">
        <v>154</v>
      </c>
      <c r="J14" s="4" t="s">
        <v>155</v>
      </c>
      <c r="K14" s="4" t="s">
        <v>156</v>
      </c>
      <c r="L14" s="4" t="s">
        <v>157</v>
      </c>
      <c r="M14" s="4"/>
      <c r="N14" s="4">
        <v>2</v>
      </c>
      <c r="O14" s="8" t="s">
        <v>1320</v>
      </c>
      <c r="P14" s="4" t="str">
        <f t="shared" si="1"/>
        <v>在营业中请帕秋莉品尝一下「班尼迪克蛋」</v>
      </c>
      <c r="Q14" s="4">
        <v>3</v>
      </c>
      <c r="R14" s="4" t="s">
        <v>1389</v>
      </c>
      <c r="S14" s="4" t="str">
        <f t="shared" si="2"/>
        <v>在营业中请帕秋莉品尝一下「意式烩饭」</v>
      </c>
      <c r="T14" s="4">
        <v>4</v>
      </c>
      <c r="U14" s="4" t="s">
        <v>1391</v>
      </c>
      <c r="V14" s="4" t="str">
        <f t="shared" si="3"/>
        <v>在营业中请帕秋莉品尝一下「惠灵顿牛排」</v>
      </c>
      <c r="W14" s="4">
        <v>5</v>
      </c>
      <c r="X14" s="8"/>
      <c r="Y14" s="4" t="s">
        <v>1343</v>
      </c>
      <c r="Z14" s="4" t="s">
        <v>1342</v>
      </c>
      <c r="AA14" s="6" t="str">
        <f t="shared" si="0"/>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158</v>
      </c>
      <c r="B15" s="10" t="s">
        <v>159</v>
      </c>
      <c r="C15" s="10" t="s">
        <v>160</v>
      </c>
      <c r="D15" s="4" t="s">
        <v>161</v>
      </c>
      <c r="E15" s="4" t="s">
        <v>162</v>
      </c>
      <c r="F15" s="4" t="s">
        <v>163</v>
      </c>
      <c r="G15" s="5" t="s">
        <v>164</v>
      </c>
      <c r="H15" s="4" t="s">
        <v>165</v>
      </c>
      <c r="I15" s="4"/>
      <c r="J15" s="4" t="s">
        <v>165</v>
      </c>
      <c r="K15" s="4"/>
      <c r="L15" s="4" t="s">
        <v>167</v>
      </c>
      <c r="M15" s="4"/>
      <c r="N15" s="4"/>
      <c r="O15" s="4"/>
      <c r="P15" s="4"/>
      <c r="Q15" s="4"/>
      <c r="R15" s="4"/>
      <c r="S15" s="4"/>
      <c r="T15" s="4"/>
      <c r="U15" s="4"/>
      <c r="V15" s="4"/>
      <c r="W15" s="4"/>
      <c r="X15" s="4"/>
      <c r="Y15" s="4"/>
      <c r="Z15" s="4"/>
      <c r="AA15" s="6" t="str">
        <f t="shared" si="0"/>
        <v>{'name':'lmly', 'chinese':'蕾米莉亚', 'info': '','tag': '西式，甜，生，高级，传说，流行喜爱', 'noTag': '酸，辣，咸，实惠', 'drinks': '甘，西洋酒，古典，水果，高酒精', 'money': '4950 - 5000', 'recommendCooks': '大江户船祭，猩红恶魔蛋糕', 'recommendDrinks': '', 'rewardCard': {'name':'「」', 'effect': ''}, 'punishCard': {'name':'「」', 'effect': ''}, 'friendship': [], 'location':'博丽神社，红魔馆'},</v>
      </c>
      <c r="AB15" s="6" t="str">
        <f t="shared" si="4"/>
        <v>{'name':'lmly', 'chinese':'蕾米莉亚', 'recommendCooks': '大江户船祭，猩红恶魔蛋糕', 'recommendDrinks': ''},</v>
      </c>
    </row>
    <row r="16" spans="1:28" ht="40.15" customHeight="1" x14ac:dyDescent="0.15">
      <c r="A16" s="1" t="s">
        <v>168</v>
      </c>
      <c r="B16" s="10" t="s">
        <v>169</v>
      </c>
      <c r="C16" s="10" t="s">
        <v>170</v>
      </c>
      <c r="D16" s="4" t="s">
        <v>171</v>
      </c>
      <c r="E16" s="4" t="s">
        <v>172</v>
      </c>
      <c r="F16" s="4" t="s">
        <v>173</v>
      </c>
      <c r="G16" s="5" t="s">
        <v>174</v>
      </c>
      <c r="H16" s="4" t="s">
        <v>175</v>
      </c>
      <c r="I16" s="4" t="s">
        <v>176</v>
      </c>
      <c r="J16" s="4" t="s">
        <v>177</v>
      </c>
      <c r="K16" s="4" t="s">
        <v>178</v>
      </c>
      <c r="L16" s="4" t="s">
        <v>179</v>
      </c>
      <c r="M16" s="4"/>
      <c r="N16" s="4">
        <v>2</v>
      </c>
      <c r="O16" s="4" t="s">
        <v>1394</v>
      </c>
      <c r="P16" s="4" t="str">
        <f t="shared" si="1"/>
        <v>在营业中请藤原妹红品尝一下「麻婆豆腐」</v>
      </c>
      <c r="Q16" s="4">
        <v>3</v>
      </c>
      <c r="R16" s="8" t="s">
        <v>1320</v>
      </c>
      <c r="S16" s="4" t="str">
        <f t="shared" si="2"/>
        <v>在营业中请藤原妹红品尝一下「水煮鱼」</v>
      </c>
      <c r="T16" s="4">
        <v>4</v>
      </c>
      <c r="U16" s="4" t="s">
        <v>1399</v>
      </c>
      <c r="V16" s="4" t="str">
        <f t="shared" si="3"/>
        <v>在营业中请藤原妹红品尝一下「岩浆」</v>
      </c>
      <c r="W16" s="4">
        <v>5</v>
      </c>
      <c r="X16" s="4"/>
      <c r="Y16" s="4" t="s">
        <v>1357</v>
      </c>
      <c r="Z16" s="4" t="s">
        <v>1358</v>
      </c>
      <c r="AA16" s="6" t="str">
        <f t="shared" si="0"/>
        <v>{'name':'tymh', 'chinese':'藤原妹红', 'info': '','tag': '辣，灼热，燃起来了，果味', 'noTag': '昂贵，高级，不可思议', 'drinks': '烧酒，辛，苦', 'money': '300 - 600', 'recommendCooks': '力量汤*葡萄 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6" s="6" t="str">
        <f t="shared" si="4"/>
        <v>{'name':'tymh', 'chinese':'藤原妹红', 'recommendCooks': '力量汤*葡萄 辣椒，水煮鱼', 'recommendDrinks': ''},</v>
      </c>
    </row>
    <row r="17" spans="1:28" ht="40.15" customHeight="1" x14ac:dyDescent="0.15">
      <c r="A17" s="1" t="s">
        <v>180</v>
      </c>
      <c r="B17" s="10" t="s">
        <v>457</v>
      </c>
      <c r="C17" s="10" t="s">
        <v>181</v>
      </c>
      <c r="D17" s="4" t="s">
        <v>182</v>
      </c>
      <c r="E17" s="4" t="s">
        <v>183</v>
      </c>
      <c r="F17" s="4" t="s">
        <v>184</v>
      </c>
      <c r="G17" s="5" t="s">
        <v>185</v>
      </c>
      <c r="H17" s="4" t="s">
        <v>186</v>
      </c>
      <c r="I17" s="4" t="s">
        <v>187</v>
      </c>
      <c r="J17" s="4" t="s">
        <v>188</v>
      </c>
      <c r="K17" s="4" t="s">
        <v>189</v>
      </c>
      <c r="L17" s="4" t="s">
        <v>190</v>
      </c>
      <c r="M17" s="4"/>
      <c r="N17" s="4">
        <v>2</v>
      </c>
      <c r="O17" s="8" t="s">
        <v>1320</v>
      </c>
      <c r="P17" s="4" t="str">
        <f t="shared" si="1"/>
        <v>在营业中请蓬莱山辉夜品尝一下「竹筒蒸蛋」</v>
      </c>
      <c r="Q17" s="4">
        <v>3</v>
      </c>
      <c r="R17" s="4" t="s">
        <v>1397</v>
      </c>
      <c r="S17" s="4" t="str">
        <f t="shared" si="2"/>
        <v>在营业中请蓬莱山辉夜品尝一下「月之恋人」</v>
      </c>
      <c r="T17" s="4">
        <v>4</v>
      </c>
      <c r="U17" s="4" t="s">
        <v>1398</v>
      </c>
      <c r="V17" s="4" t="str">
        <f t="shared" si="3"/>
        <v>在营业中请蓬莱山辉夜品尝一下「蓬莱玉枝」</v>
      </c>
      <c r="W17" s="4">
        <v>5</v>
      </c>
      <c r="X17" s="4"/>
      <c r="Y17" s="4" t="s">
        <v>1416</v>
      </c>
      <c r="Z17" s="4" t="s">
        <v>1359</v>
      </c>
      <c r="AA17" s="6" t="str">
        <f t="shared" si="0"/>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'location':'迷途竹林，辉针城'},</v>
      </c>
      <c r="AB17" s="6" t="str">
        <f t="shared" si="4"/>
        <v>{'name':'plshy', 'chinese':'蓬莱山辉夜', 'recommendCooks': '白雪*幻昙华，月光团子', 'recommendDrinks': ''},</v>
      </c>
    </row>
    <row r="18" spans="1:28" ht="40.15" customHeight="1" x14ac:dyDescent="0.15">
      <c r="A18" s="1" t="s">
        <v>191</v>
      </c>
      <c r="B18" s="10" t="s">
        <v>1492</v>
      </c>
      <c r="C18" s="10" t="s">
        <v>192</v>
      </c>
      <c r="D18" s="4" t="s">
        <v>193</v>
      </c>
      <c r="E18" s="10" t="s">
        <v>194</v>
      </c>
      <c r="F18" s="4" t="s">
        <v>195</v>
      </c>
      <c r="G18" s="5" t="s">
        <v>17</v>
      </c>
      <c r="H18" s="4" t="s">
        <v>165</v>
      </c>
      <c r="I18" s="4"/>
      <c r="J18" s="4" t="s">
        <v>165</v>
      </c>
      <c r="K18" s="4"/>
      <c r="L18" s="4" t="s">
        <v>196</v>
      </c>
      <c r="M18" s="4"/>
      <c r="N18" s="4">
        <v>2</v>
      </c>
      <c r="O18" s="4" t="s">
        <v>1393</v>
      </c>
      <c r="P18" s="4" t="str">
        <f t="shared" si="1"/>
        <v>在营业中请因幡帝品尝一下「麻薯」</v>
      </c>
      <c r="Q18" s="4">
        <v>3</v>
      </c>
      <c r="R18" s="4" t="s">
        <v>1395</v>
      </c>
      <c r="S18" s="4" t="str">
        <f t="shared" si="2"/>
        <v>在营业中请因幡帝品尝一下「白桃生八桥」</v>
      </c>
      <c r="T18" s="4">
        <v>4</v>
      </c>
      <c r="U18" s="4" t="s">
        <v>1396</v>
      </c>
      <c r="V18" s="4" t="str">
        <f t="shared" si="3"/>
        <v>在营业中请因幡帝品尝一下「月光团子」</v>
      </c>
      <c r="W18" s="4">
        <v>5</v>
      </c>
      <c r="X18" s="4"/>
      <c r="Y18" s="4" t="s">
        <v>1410</v>
      </c>
      <c r="Z18" s="4" t="s">
        <v>1344</v>
      </c>
      <c r="AA18" s="6" t="str">
        <f t="shared" si="0"/>
        <v>{'name':'yfd', 'chinese':'因幡帝', 'info': '','tag': '甜，凉爽，流行喜爱，梦幻，传说，小巧', 'noTag': '猎奇，重油，山珍，流行厌恶', 'drinks': '甘，水果，无酒精', 'money': '200 - 400', 'recommendCooks': '秘制小鱼干*幻昙华，毛玉三色冰激凌*幻昙华，提神布丁*幻昙华', 'recommendDrinks': '', 'rewardCard': {'name':'「」', 'effect': ''}, 'punishCard': {'name':'「」', 'effect': ''},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8" s="6" t="str">
        <f t="shared" si="4"/>
        <v>{'name':'yfd', 'chinese':'因幡帝', 'recommendCooks': '秘制小鱼干*幻昙华，毛玉三色冰激凌*幻昙华，提神布丁*幻昙华', 'recommendDrinks': ''},</v>
      </c>
    </row>
    <row r="19" spans="1:28" ht="40.5" customHeight="1" x14ac:dyDescent="0.15">
      <c r="A19" s="1" t="s">
        <v>197</v>
      </c>
      <c r="B19" s="10" t="s">
        <v>1493</v>
      </c>
      <c r="C19" s="10" t="s">
        <v>198</v>
      </c>
      <c r="D19" s="4" t="s">
        <v>199</v>
      </c>
      <c r="E19" s="4" t="s">
        <v>200</v>
      </c>
      <c r="F19" s="4" t="s">
        <v>201</v>
      </c>
      <c r="G19" s="5" t="s">
        <v>53</v>
      </c>
      <c r="H19" s="4" t="s">
        <v>202</v>
      </c>
      <c r="I19" s="4" t="s">
        <v>203</v>
      </c>
      <c r="J19" s="4" t="s">
        <v>204</v>
      </c>
      <c r="K19" s="4" t="s">
        <v>205</v>
      </c>
      <c r="L19" s="4" t="s">
        <v>206</v>
      </c>
      <c r="M19" s="4" t="s">
        <v>1500</v>
      </c>
      <c r="N19" s="4">
        <v>2</v>
      </c>
      <c r="O19" s="8" t="s">
        <v>1320</v>
      </c>
      <c r="P19" s="4" t="str">
        <f t="shared" si="1"/>
        <v>在营业中请爱丽丝品尝一下「奶香蘑菇汤」</v>
      </c>
      <c r="Q19" s="4">
        <v>3</v>
      </c>
      <c r="R19" s="4" t="s">
        <v>1484</v>
      </c>
      <c r="S19" s="4" t="str">
        <f t="shared" si="2"/>
        <v>在营业中请爱丽丝品尝一下「普通小蛋糕」</v>
      </c>
      <c r="T19" s="4">
        <v>4</v>
      </c>
      <c r="U19" s="4" t="s">
        <v>1486</v>
      </c>
      <c r="V19" s="4" t="str">
        <f t="shared" si="3"/>
        <v>在营业中请爱丽丝品尝一下「七色羊羹」</v>
      </c>
      <c r="W19" s="4">
        <v>5</v>
      </c>
      <c r="X19" s="4"/>
      <c r="Y19" s="4" t="s">
        <v>1353</v>
      </c>
      <c r="Z19" s="4" t="s">
        <v>1352</v>
      </c>
      <c r="AA19" s="6" t="str">
        <f t="shared" si="0"/>
        <v>{'name':'als', 'chinese':'爱丽丝', 'info': '','tag': '家常，甜，文化底蕴，高级，西式', 'noTag': '肉，重油，饱腹，猎奇', 'drinks': '西洋酒，现代，低酒精', 'money': '500 - 800', 'recommendCooks': '无意识妖怪慕斯，毛玉三色冰激凌*奶油+月光草', 'recommendDrinks': '猩红恶魔，古明地冰激凌',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9" s="6" t="str">
        <f t="shared" si="4"/>
        <v>{'name':'als', 'chinese':'爱丽丝', 'recommendCooks': '无意识妖怪慕斯，毛玉三色冰激凌*奶油+月光草', 'recommendDrinks': '猩红恶魔，古明地冰激凌'},</v>
      </c>
    </row>
    <row r="20" spans="1:28" ht="39.75" customHeight="1" x14ac:dyDescent="0.15">
      <c r="A20" s="1" t="s">
        <v>207</v>
      </c>
      <c r="B20" s="10" t="s">
        <v>1502</v>
      </c>
      <c r="C20" s="10" t="s">
        <v>208</v>
      </c>
      <c r="D20" s="4" t="s">
        <v>209</v>
      </c>
      <c r="E20" s="4" t="s">
        <v>210</v>
      </c>
      <c r="F20" s="4" t="s">
        <v>211</v>
      </c>
      <c r="G20" s="5" t="s">
        <v>212</v>
      </c>
      <c r="H20" s="4" t="s">
        <v>213</v>
      </c>
      <c r="I20" s="4" t="s">
        <v>214</v>
      </c>
      <c r="J20" s="4" t="s">
        <v>215</v>
      </c>
      <c r="K20" s="4" t="s">
        <v>216</v>
      </c>
      <c r="L20" s="4" t="s">
        <v>1372</v>
      </c>
      <c r="M20" s="4" t="s">
        <v>1370</v>
      </c>
      <c r="N20" s="4">
        <v>2</v>
      </c>
      <c r="O20" s="4" t="s">
        <v>1382</v>
      </c>
      <c r="P20" s="4" t="str">
        <f t="shared" si="1"/>
        <v>在营业中请雾雨魔理沙品尝一下「蘑菇肉片」</v>
      </c>
      <c r="Q20" s="4">
        <v>3</v>
      </c>
      <c r="R20" s="4" t="s">
        <v>1475</v>
      </c>
      <c r="S20" s="4" t="str">
        <f t="shared" si="2"/>
        <v>在营业中请雾雨魔理沙品尝一下「秘制鲜菌煲」</v>
      </c>
      <c r="T20" s="4">
        <v>4</v>
      </c>
      <c r="U20" s="4" t="s">
        <v>1477</v>
      </c>
      <c r="V20" s="4" t="str">
        <f t="shared" si="3"/>
        <v>在营业中请雾雨魔理沙品尝一下「蘑女的舞踏烩」</v>
      </c>
      <c r="W20" s="4">
        <v>5</v>
      </c>
      <c r="X20" s="4"/>
      <c r="Y20" s="4" t="s">
        <v>1351</v>
      </c>
      <c r="Z20" s="4" t="s">
        <v>1350</v>
      </c>
      <c r="AA20" s="6" t="str">
        <f t="shared" si="0"/>
        <v>{'name':'wymls', 'chinese':'雾雨魔理沙', 'info': '','tag': '重油，菌类，和风，灼热，流行喜爱，传说', 'noTag': '流行厌恶，猎奇', 'drinks': '可加冰，低酒精', 'money': '3000 - 5000', 'recommendCooks': '大江户船祭，白雪*松露+黄油', 'recommendDrinks': '十四夜',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20" s="6" t="str">
        <f t="shared" si="4"/>
        <v>{'name':'wymls', 'chinese':'雾雨魔理沙', 'recommendCooks': '大江户船祭，白雪*松露+黄油', 'recommendDrinks': '十四夜'},</v>
      </c>
    </row>
    <row r="21" spans="1:28" ht="40.15" customHeight="1" x14ac:dyDescent="0.15">
      <c r="A21" s="1" t="s">
        <v>217</v>
      </c>
      <c r="B21" s="10" t="s">
        <v>218</v>
      </c>
      <c r="C21" s="10" t="s">
        <v>219</v>
      </c>
      <c r="D21" s="4" t="s">
        <v>220</v>
      </c>
      <c r="E21" s="4" t="s">
        <v>221</v>
      </c>
      <c r="F21" s="4" t="s">
        <v>222</v>
      </c>
      <c r="G21" s="5" t="s">
        <v>174</v>
      </c>
      <c r="H21" s="4" t="s">
        <v>223</v>
      </c>
      <c r="I21" s="4" t="s">
        <v>224</v>
      </c>
      <c r="J21" s="4" t="s">
        <v>225</v>
      </c>
      <c r="K21" s="4" t="s">
        <v>226</v>
      </c>
      <c r="L21" s="4" t="s">
        <v>227</v>
      </c>
      <c r="M21" s="4" t="s">
        <v>1354</v>
      </c>
      <c r="N21" s="4">
        <v>2</v>
      </c>
      <c r="O21" s="8" t="s">
        <v>1320</v>
      </c>
      <c r="P21" s="4" t="str">
        <f t="shared" si="1"/>
        <v>在营业中请矢田寺成美品尝一下「手握寿司」</v>
      </c>
      <c r="Q21" s="4">
        <v>3</v>
      </c>
      <c r="R21" s="4" t="s">
        <v>1483</v>
      </c>
      <c r="S21" s="4" t="str">
        <f t="shared" si="2"/>
        <v>在营业中请矢田寺成美品尝一下「南瓜虾盅」</v>
      </c>
      <c r="T21" s="4">
        <v>4</v>
      </c>
      <c r="U21" s="4" t="s">
        <v>1485</v>
      </c>
      <c r="V21" s="4" t="str">
        <f t="shared" si="3"/>
        <v>在营业中请矢田寺成美品尝一下「幻想佛跳墙」</v>
      </c>
      <c r="W21" s="4">
        <v>5</v>
      </c>
      <c r="X21" s="4"/>
      <c r="Y21" s="4" t="s">
        <v>1411</v>
      </c>
      <c r="Z21" s="4" t="s">
        <v>1345</v>
      </c>
      <c r="AA21" s="6" t="str">
        <f t="shared" si="0"/>
        <v>{'name':'stscm', 'chinese':'矢田寺成美', 'info': '','tag': '山珍，文化底蕴，特产，清淡，和风', 'noTag': '饱腹，重油', 'drinks': '古典，直饮，中酒精，低酒精，可加冰', 'money': '300 - 600', 'recommendCooks': '豆腐味噌，幻想佛跳墙，白雪', 'recommendDrinks': '水獭祭',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1" s="6" t="str">
        <f t="shared" si="4"/>
        <v>{'name':'stscm', 'chinese':'矢田寺成美', 'recommendCooks': '豆腐味噌，幻想佛跳墙，白雪', 'recommendDrinks': '水獭祭'},</v>
      </c>
    </row>
    <row r="22" spans="1:28" ht="39.75" customHeight="1" x14ac:dyDescent="0.15">
      <c r="A22" s="1" t="s">
        <v>228</v>
      </c>
      <c r="B22" s="10" t="s">
        <v>229</v>
      </c>
      <c r="C22" s="10" t="s">
        <v>230</v>
      </c>
      <c r="D22" s="4" t="s">
        <v>231</v>
      </c>
      <c r="E22" s="4" t="s">
        <v>232</v>
      </c>
      <c r="F22" s="4" t="s">
        <v>233</v>
      </c>
      <c r="G22" s="5" t="s">
        <v>42</v>
      </c>
      <c r="H22" s="4" t="s">
        <v>234</v>
      </c>
      <c r="I22" s="4" t="s">
        <v>235</v>
      </c>
      <c r="J22" s="4" t="s">
        <v>236</v>
      </c>
      <c r="K22" s="4" t="s">
        <v>237</v>
      </c>
      <c r="L22" s="4" t="s">
        <v>238</v>
      </c>
      <c r="M22" s="4"/>
      <c r="N22" s="4">
        <v>2</v>
      </c>
      <c r="O22" s="8" t="s">
        <v>1320</v>
      </c>
      <c r="P22" s="4" t="str">
        <f t="shared" si="1"/>
        <v>在营业中请东风谷早苗品尝一下「大阪烧」</v>
      </c>
      <c r="Q22" s="4">
        <v>3</v>
      </c>
      <c r="R22" s="4" t="s">
        <v>1482</v>
      </c>
      <c r="S22" s="4" t="str">
        <f t="shared" si="2"/>
        <v>在营业中请东风谷早苗品尝一下「章鱼烧」</v>
      </c>
      <c r="T22" s="4">
        <v>4</v>
      </c>
      <c r="U22" s="4" t="s">
        <v>1488</v>
      </c>
      <c r="V22" s="4" t="str">
        <f t="shared" si="3"/>
        <v>在营业中请东风谷早苗品尝一下「海胆刺身」</v>
      </c>
      <c r="W22" s="4">
        <v>5</v>
      </c>
      <c r="X22" s="4"/>
      <c r="Y22" s="4" t="s">
        <v>1347</v>
      </c>
      <c r="Z22" s="4" t="s">
        <v>1346</v>
      </c>
      <c r="AA22" s="6" t="str">
        <f t="shared" si="0"/>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2" s="6" t="str">
        <f t="shared" si="4"/>
        <v>{'name':'dfgzm', 'chinese':'东风谷早苗', 'recommendCooks': '无意识妖怪慕斯，豆腐味噌', 'recommendDrinks': ''},</v>
      </c>
    </row>
    <row r="23" spans="1:28" ht="40.15" customHeight="1" x14ac:dyDescent="0.15">
      <c r="A23" s="1" t="s">
        <v>239</v>
      </c>
      <c r="B23" s="10" t="s">
        <v>240</v>
      </c>
      <c r="C23" s="10" t="s">
        <v>241</v>
      </c>
      <c r="D23" s="4" t="s">
        <v>242</v>
      </c>
      <c r="E23" s="4" t="s">
        <v>243</v>
      </c>
      <c r="F23" s="4" t="s">
        <v>244</v>
      </c>
      <c r="G23" s="5" t="s">
        <v>245</v>
      </c>
      <c r="H23" s="4" t="s">
        <v>246</v>
      </c>
      <c r="I23" s="4" t="s">
        <v>247</v>
      </c>
      <c r="J23" s="4" t="s">
        <v>248</v>
      </c>
      <c r="K23" s="4" t="s">
        <v>249</v>
      </c>
      <c r="L23" s="4" t="s">
        <v>250</v>
      </c>
      <c r="M23" s="4"/>
      <c r="N23" s="4">
        <v>2</v>
      </c>
      <c r="O23" s="4" t="s">
        <v>1476</v>
      </c>
      <c r="P23" s="4" t="str">
        <f t="shared" si="1"/>
        <v>在营业中请河城荷取品尝一下「腌黄瓜」</v>
      </c>
      <c r="Q23" s="4">
        <v>3</v>
      </c>
      <c r="R23" s="8" t="s">
        <v>1320</v>
      </c>
      <c r="S23" s="4" t="str">
        <f t="shared" si="2"/>
        <v>在营业中请河城荷取品尝一下「奶油焗蟹」</v>
      </c>
      <c r="T23" s="4">
        <v>4</v>
      </c>
      <c r="U23" s="4" t="s">
        <v>1479</v>
      </c>
      <c r="V23" s="4" t="str">
        <f t="shared" si="3"/>
        <v>在营业中请河城荷取品尝一下「拟尻子玉」</v>
      </c>
      <c r="W23" s="4">
        <v>5</v>
      </c>
      <c r="X23" s="4"/>
      <c r="Y23" s="4" t="s">
        <v>1412</v>
      </c>
      <c r="Z23" s="4" t="s">
        <v>1348</v>
      </c>
      <c r="AA23" s="6" t="str">
        <f t="shared" si="0"/>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3" s="6" t="str">
        <f t="shared" si="4"/>
        <v>{'name':'hchq', 'chinese':'河城荷取', 'recommendCooks': '樱落雪*蝉蜕，狮子头*蝉蜕，拟尻子玉*黑盐', 'recommendDrinks': ''},</v>
      </c>
    </row>
    <row r="24" spans="1:28" ht="40.15" customHeight="1" x14ac:dyDescent="0.15">
      <c r="A24" s="1" t="s">
        <v>251</v>
      </c>
      <c r="B24" s="10" t="s">
        <v>240</v>
      </c>
      <c r="C24" s="10" t="s">
        <v>252</v>
      </c>
      <c r="D24" s="4" t="s">
        <v>253</v>
      </c>
      <c r="E24" s="4" t="s">
        <v>254</v>
      </c>
      <c r="F24" s="4" t="s">
        <v>255</v>
      </c>
      <c r="G24" s="5" t="s">
        <v>256</v>
      </c>
      <c r="H24" s="4" t="s">
        <v>257</v>
      </c>
      <c r="I24" s="4" t="s">
        <v>258</v>
      </c>
      <c r="J24" s="4" t="s">
        <v>259</v>
      </c>
      <c r="K24" s="4" t="s">
        <v>260</v>
      </c>
      <c r="L24" s="4" t="s">
        <v>261</v>
      </c>
      <c r="M24" s="4"/>
      <c r="N24" s="4">
        <v>2</v>
      </c>
      <c r="O24" s="8" t="s">
        <v>1320</v>
      </c>
      <c r="P24" s="4" t="str">
        <f t="shared" si="1"/>
        <v>在营业中请犬走椛品尝一下「炸虾天妇罗」</v>
      </c>
      <c r="Q24" s="4">
        <v>3</v>
      </c>
      <c r="R24" s="4" t="s">
        <v>1478</v>
      </c>
      <c r="S24" s="4" t="str">
        <f t="shared" si="2"/>
        <v>在营业中请犬走椛品尝一下「黄金酥鱼饼」</v>
      </c>
      <c r="T24" s="4">
        <v>4</v>
      </c>
      <c r="U24" s="4" t="s">
        <v>1487</v>
      </c>
      <c r="V24" s="4" t="str">
        <f t="shared" si="3"/>
        <v>在营业中请犬走椛品尝一下「全肉盛宴」</v>
      </c>
      <c r="W24" s="4">
        <v>5</v>
      </c>
      <c r="X24" s="4"/>
      <c r="Y24" s="4" t="s">
        <v>1362</v>
      </c>
      <c r="Z24" s="4" t="s">
        <v>1349</v>
      </c>
      <c r="AA24" s="6" t="str">
        <f t="shared" si="0"/>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4" s="6" t="str">
        <f t="shared" si="4"/>
        <v>{'name':'qzh', 'chinese':'犬走椛', 'recommendCooks': '狮子头*黄油，力量汤*黄油，全肉盛宴*黄油', 'recommendDrinks': ''},</v>
      </c>
    </row>
    <row r="25" spans="1:28" ht="39.75" customHeight="1" x14ac:dyDescent="0.15">
      <c r="A25" s="1" t="s">
        <v>262</v>
      </c>
      <c r="B25" s="10" t="s">
        <v>1423</v>
      </c>
      <c r="C25" s="10" t="s">
        <v>263</v>
      </c>
      <c r="D25" s="4" t="s">
        <v>264</v>
      </c>
      <c r="E25" s="4" t="s">
        <v>265</v>
      </c>
      <c r="F25" s="4" t="s">
        <v>266</v>
      </c>
      <c r="G25" s="5" t="s">
        <v>87</v>
      </c>
      <c r="H25" s="4" t="s">
        <v>267</v>
      </c>
      <c r="I25" s="4" t="s">
        <v>268</v>
      </c>
      <c r="J25" s="4" t="s">
        <v>269</v>
      </c>
      <c r="K25" s="4" t="s">
        <v>270</v>
      </c>
      <c r="L25" s="4" t="s">
        <v>271</v>
      </c>
      <c r="M25" s="4"/>
      <c r="N25" s="4">
        <v>2</v>
      </c>
      <c r="O25" s="4" t="s">
        <v>1455</v>
      </c>
      <c r="P25" s="4" t="str">
        <f t="shared" si="1"/>
        <v>在营业中请黑谷山女品尝一下「脆旋风」</v>
      </c>
      <c r="Q25" s="4">
        <v>3</v>
      </c>
      <c r="R25" s="8" t="s">
        <v>1320</v>
      </c>
      <c r="S25" s="4" t="str">
        <f t="shared" si="2"/>
        <v>在营业中请黑谷山女品尝一下「仰望天花板派」</v>
      </c>
      <c r="T25" s="4">
        <v>4</v>
      </c>
      <c r="U25" s="4" t="s">
        <v>1463</v>
      </c>
      <c r="V25" s="4" t="str">
        <f t="shared" si="3"/>
        <v>在营业中请黑谷山女品尝一下「兜甲蒸糕，」</v>
      </c>
      <c r="W25" s="4">
        <v>5</v>
      </c>
      <c r="X25" s="4"/>
      <c r="Y25" s="4" t="s">
        <v>1424</v>
      </c>
      <c r="Z25" s="4" t="s">
        <v>1462</v>
      </c>
      <c r="AA25" s="6" t="str">
        <f t="shared" si="0"/>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5" s="6" t="str">
        <f t="shared" si="4"/>
        <v>{'name':'hgsn', 'chinese':'黑谷山女', 'recommendCooks': '猩红恶魔蛋糕*鸡蛋，樱落雪*海苔', 'recommendDrinks': ''},</v>
      </c>
    </row>
    <row r="26" spans="1:28" ht="39.75" customHeight="1" x14ac:dyDescent="0.15">
      <c r="A26" s="1" t="s">
        <v>272</v>
      </c>
      <c r="B26" s="10" t="s">
        <v>273</v>
      </c>
      <c r="C26" s="10" t="s">
        <v>274</v>
      </c>
      <c r="D26" s="4" t="s">
        <v>275</v>
      </c>
      <c r="E26" s="4" t="s">
        <v>276</v>
      </c>
      <c r="F26" s="4" t="s">
        <v>277</v>
      </c>
      <c r="G26" s="5" t="s">
        <v>256</v>
      </c>
      <c r="H26" s="4" t="s">
        <v>278</v>
      </c>
      <c r="I26" s="4" t="s">
        <v>279</v>
      </c>
      <c r="J26" s="4" t="s">
        <v>280</v>
      </c>
      <c r="K26" s="4" t="s">
        <v>281</v>
      </c>
      <c r="L26" s="4" t="s">
        <v>282</v>
      </c>
      <c r="M26" s="4"/>
      <c r="N26" s="4">
        <v>2</v>
      </c>
      <c r="O26" s="8" t="s">
        <v>1320</v>
      </c>
      <c r="P26" s="4" t="str">
        <f t="shared" si="1"/>
        <v>在营业中请水桥帕露西品尝一下「丧气芝士条」</v>
      </c>
      <c r="Q26" s="4">
        <v>3</v>
      </c>
      <c r="R26" s="4" t="s">
        <v>1460</v>
      </c>
      <c r="S26" s="4" t="str">
        <f t="shared" si="2"/>
        <v>在营业中请水桥帕露西品尝一下「阴郁水果派」</v>
      </c>
      <c r="T26" s="4">
        <v>4</v>
      </c>
      <c r="U26" s="4" t="s">
        <v>1465</v>
      </c>
      <c r="V26" s="4" t="str">
        <f t="shared" si="3"/>
        <v>在营业中请水桥帕露西品尝一下「绝叫关东煮」</v>
      </c>
      <c r="W26" s="4">
        <v>5</v>
      </c>
      <c r="Y26" s="4" t="s">
        <v>1414</v>
      </c>
      <c r="Z26" s="4" t="s">
        <v>1464</v>
      </c>
      <c r="AA26" s="6" t="str">
        <f t="shared" si="0"/>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6" s="6" t="str">
        <f t="shared" si="4"/>
        <v>{'name':'sqplx', 'chinese':'水桥帕露西', 'recommendCooks': '阴郁水果派，提神布丁*辣椒', 'recommendDrinks': ''},</v>
      </c>
    </row>
    <row r="27" spans="1:28" ht="45.75" customHeight="1" x14ac:dyDescent="0.15">
      <c r="A27" s="1" t="s">
        <v>283</v>
      </c>
      <c r="B27" s="10" t="s">
        <v>284</v>
      </c>
      <c r="C27" s="10" t="s">
        <v>285</v>
      </c>
      <c r="D27" s="4" t="s">
        <v>1530</v>
      </c>
      <c r="E27" s="4" t="s">
        <v>286</v>
      </c>
      <c r="F27" s="4" t="s">
        <v>287</v>
      </c>
      <c r="G27" s="5" t="s">
        <v>152</v>
      </c>
      <c r="H27" s="4" t="s">
        <v>288</v>
      </c>
      <c r="I27" s="4" t="s">
        <v>289</v>
      </c>
      <c r="J27" s="4" t="s">
        <v>290</v>
      </c>
      <c r="K27" s="4" t="s">
        <v>291</v>
      </c>
      <c r="L27" s="4" t="s">
        <v>292</v>
      </c>
      <c r="M27" s="4"/>
      <c r="N27" s="4">
        <v>2</v>
      </c>
      <c r="O27" s="4" t="s">
        <v>1456</v>
      </c>
      <c r="P27" s="4" t="str">
        <f t="shared" si="1"/>
        <v>在营业中请星熊勇仪品尝一下「狮子头」</v>
      </c>
      <c r="Q27" s="4">
        <v>3</v>
      </c>
      <c r="R27" s="4" t="s">
        <v>1459</v>
      </c>
      <c r="S27" s="4" t="str">
        <f t="shared" si="2"/>
        <v>在营业中请星熊勇仪品尝一下「巨人玉子烧」</v>
      </c>
      <c r="T27" s="4">
        <v>4</v>
      </c>
      <c r="U27" s="4" t="s">
        <v>1467</v>
      </c>
      <c r="V27" s="4" t="str">
        <f t="shared" si="3"/>
        <v>在营业中请星熊勇仪品尝一下「大江户船祭」</v>
      </c>
      <c r="W27" s="4">
        <v>5</v>
      </c>
      <c r="X27" s="4"/>
      <c r="Y27" s="4" t="s">
        <v>1417</v>
      </c>
      <c r="Z27" s="4" t="s">
        <v>1466</v>
      </c>
      <c r="AA27" s="6" t="str">
        <f t="shared" si="0"/>
        <v>{'name':'xxyy', 'chinese':'星熊勇仪', 'info': '','tag': '招牌，下酒，大份，传说，和风，力量涌现，燃起来了，流行喜爱',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7" s="6" t="str">
        <f t="shared" si="4"/>
        <v>{'name':'xxyy', 'chinese':'星熊勇仪', 'recommendCooks': '黄金酥鱼饼，水煮鱼，大江户船祭', 'recommendDrinks': ''},</v>
      </c>
    </row>
    <row r="28" spans="1:28" ht="39.75" customHeight="1" x14ac:dyDescent="0.15">
      <c r="A28" s="1" t="s">
        <v>293</v>
      </c>
      <c r="B28" s="10" t="s">
        <v>294</v>
      </c>
      <c r="C28" s="10" t="s">
        <v>295</v>
      </c>
      <c r="D28" s="4" t="s">
        <v>296</v>
      </c>
      <c r="E28" s="4" t="s">
        <v>297</v>
      </c>
      <c r="F28" s="4" t="s">
        <v>298</v>
      </c>
      <c r="G28" s="5" t="s">
        <v>299</v>
      </c>
      <c r="H28" s="4" t="s">
        <v>300</v>
      </c>
      <c r="I28" s="4" t="s">
        <v>301</v>
      </c>
      <c r="J28" s="4" t="s">
        <v>302</v>
      </c>
      <c r="K28" s="4" t="s">
        <v>303</v>
      </c>
      <c r="L28" s="4" t="s">
        <v>304</v>
      </c>
      <c r="M28" s="4"/>
      <c r="N28" s="4">
        <v>2</v>
      </c>
      <c r="O28" s="4" t="s">
        <v>1458</v>
      </c>
      <c r="P28" s="4" t="str">
        <f t="shared" si="1"/>
        <v>在营业中请古明地觉品尝一下「樱花布丁」</v>
      </c>
      <c r="Q28" s="4">
        <v>3</v>
      </c>
      <c r="R28" s="4" t="s">
        <v>1463</v>
      </c>
      <c r="S28" s="4" t="str">
        <f t="shared" si="2"/>
        <v>在营业中请古明地觉品尝一下「提神布丁」</v>
      </c>
      <c r="T28" s="4">
        <v>4</v>
      </c>
      <c r="U28" s="4" t="s">
        <v>1472</v>
      </c>
      <c r="V28" s="4" t="str">
        <f t="shared" si="3"/>
        <v>在营业中请古明地觉品尝一下「燃尽布丁」</v>
      </c>
      <c r="W28" s="4">
        <v>5</v>
      </c>
      <c r="X28" s="4"/>
      <c r="Y28" s="4" t="s">
        <v>1413</v>
      </c>
      <c r="Z28" s="4" t="s">
        <v>1471</v>
      </c>
      <c r="AA28" s="6" t="str">
        <f t="shared" si="0"/>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8" s="6" t="str">
        <f t="shared" si="4"/>
        <v>{'name':'gmdj', 'chinese':'古明地觉', 'recommendCooks': '燃尽布丁，樱花布丁', 'recommendDrinks': ''},</v>
      </c>
    </row>
    <row r="29" spans="1:28" ht="39.75" customHeight="1" x14ac:dyDescent="0.15">
      <c r="A29" s="1" t="s">
        <v>305</v>
      </c>
      <c r="B29" s="10" t="s">
        <v>1421</v>
      </c>
      <c r="C29" s="10" t="s">
        <v>306</v>
      </c>
      <c r="D29" s="4" t="s">
        <v>307</v>
      </c>
      <c r="E29" s="4" t="s">
        <v>308</v>
      </c>
      <c r="F29" s="4" t="s">
        <v>309</v>
      </c>
      <c r="G29" s="5" t="s">
        <v>310</v>
      </c>
      <c r="H29" s="4" t="s">
        <v>311</v>
      </c>
      <c r="I29" s="4" t="s">
        <v>312</v>
      </c>
      <c r="J29" s="4" t="s">
        <v>313</v>
      </c>
      <c r="K29" s="4" t="s">
        <v>314</v>
      </c>
      <c r="L29" s="4" t="s">
        <v>315</v>
      </c>
      <c r="M29" s="4"/>
      <c r="N29" s="4">
        <v>2</v>
      </c>
      <c r="O29" s="4" t="s">
        <v>1457</v>
      </c>
      <c r="P29" s="4" t="str">
        <f t="shared" si="1"/>
        <v>在营业中请火焰猫燐品尝一下「猫饭」</v>
      </c>
      <c r="Q29" s="4">
        <v>3</v>
      </c>
      <c r="R29" s="4" t="s">
        <v>1461</v>
      </c>
      <c r="S29" s="4" t="str">
        <f t="shared" si="2"/>
        <v>在营业中请火焰猫燐品尝一下「三文鱼天妇罗」</v>
      </c>
      <c r="T29" s="4">
        <v>4</v>
      </c>
      <c r="U29" s="4" t="s">
        <v>1469</v>
      </c>
      <c r="V29" s="4" t="str">
        <f t="shared" si="3"/>
        <v>在营业中请火焰猫燐品尝一下「鱼跃龙门」</v>
      </c>
      <c r="W29" s="4">
        <v>5</v>
      </c>
      <c r="X29" s="4"/>
      <c r="Y29" s="4" t="s">
        <v>1422</v>
      </c>
      <c r="Z29" s="4" t="s">
        <v>1468</v>
      </c>
      <c r="AA29" s="6" t="str">
        <f t="shared" si="0"/>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9" s="6" t="str">
        <f t="shared" si="4"/>
        <v>{'name':'hyml', 'chinese':'火焰猫燐', 'recommendCooks': '猩红恶魔蛋糕，秘制小鱼干*极上金枪鱼', 'recommendDrinks': ''},</v>
      </c>
    </row>
    <row r="30" spans="1:28" ht="39.75" customHeight="1" x14ac:dyDescent="0.15">
      <c r="A30" s="1" t="s">
        <v>316</v>
      </c>
      <c r="B30" s="10" t="s">
        <v>317</v>
      </c>
      <c r="C30" s="10" t="s">
        <v>318</v>
      </c>
      <c r="D30" s="4" t="s">
        <v>319</v>
      </c>
      <c r="E30" s="4" t="s">
        <v>320</v>
      </c>
      <c r="F30" s="4" t="s">
        <v>321</v>
      </c>
      <c r="G30" s="5" t="s">
        <v>53</v>
      </c>
      <c r="H30" s="4" t="s">
        <v>322</v>
      </c>
      <c r="I30" s="4" t="s">
        <v>323</v>
      </c>
      <c r="J30" s="4" t="s">
        <v>324</v>
      </c>
      <c r="K30" s="4" t="s">
        <v>325</v>
      </c>
      <c r="L30" s="4" t="s">
        <v>326</v>
      </c>
      <c r="M30" s="4"/>
      <c r="N30" s="4">
        <v>2</v>
      </c>
      <c r="O30" s="8" t="s">
        <v>1320</v>
      </c>
      <c r="P30" s="4" t="str">
        <f t="shared" si="1"/>
        <v>在营业中请灵乌路空品尝一下「芝士蛋」</v>
      </c>
      <c r="Q30" s="4">
        <v>3</v>
      </c>
      <c r="R30" s="4" t="s">
        <v>1470</v>
      </c>
      <c r="S30" s="4" t="str">
        <f t="shared" si="2"/>
        <v>在营业中请灵乌路空品尝一下「一击☆必杀」</v>
      </c>
      <c r="T30" s="4">
        <v>4</v>
      </c>
      <c r="U30" s="4" t="s">
        <v>1474</v>
      </c>
      <c r="V30" s="4" t="str">
        <f t="shared" si="3"/>
        <v>在营业中请灵乌路空品尝一下「地狱激辛警告!」</v>
      </c>
      <c r="W30" s="4">
        <v>5</v>
      </c>
      <c r="X30" s="4"/>
      <c r="Y30" s="4" t="s">
        <v>1418</v>
      </c>
      <c r="Z30" s="4" t="s">
        <v>1473</v>
      </c>
      <c r="AA30" s="6" t="str">
        <f t="shared" si="0"/>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30" s="6" t="str">
        <f t="shared" si="4"/>
        <v>{'name':'lwlk', 'chinese':'灵乌路空', 'recommendCooks': '力量汤*黑盐+辣椒，全肉盛宴*黑盐+辣椒', 'recommendDrinks': ''},</v>
      </c>
    </row>
    <row r="31" spans="1:28" ht="39.75" customHeight="1" x14ac:dyDescent="0.15">
      <c r="A31" s="1" t="s">
        <v>327</v>
      </c>
      <c r="B31" s="10" t="s">
        <v>1419</v>
      </c>
      <c r="C31" s="10" t="s">
        <v>328</v>
      </c>
      <c r="D31" s="4" t="s">
        <v>329</v>
      </c>
      <c r="E31" s="4"/>
      <c r="F31" s="4" t="s">
        <v>330</v>
      </c>
      <c r="G31" s="5" t="s">
        <v>331</v>
      </c>
      <c r="H31" s="4" t="s">
        <v>166</v>
      </c>
      <c r="I31" s="4"/>
      <c r="J31" s="4" t="s">
        <v>332</v>
      </c>
      <c r="K31" s="4"/>
      <c r="L31" s="4" t="s">
        <v>333</v>
      </c>
      <c r="M31" s="4"/>
      <c r="N31" s="4"/>
      <c r="O31" s="4"/>
      <c r="P31" s="4"/>
      <c r="Q31" s="4"/>
      <c r="R31" s="4"/>
      <c r="S31" s="4"/>
      <c r="T31" s="4"/>
      <c r="U31" s="4"/>
      <c r="V31" s="4"/>
      <c r="W31" s="4"/>
      <c r="X31" s="4"/>
      <c r="Y31" s="4"/>
      <c r="Z31" s="4"/>
      <c r="AA31" s="6" t="str">
        <f t="shared" si="0"/>
        <v>{'name':'gmdl', 'chinese':'古明地恋', 'info': '','tag': '甜，咸，生，梦幻，猎奇，不可思议，流行厌恶', 'noTag': '', 'drinks': '高酒精，烧酒，气泡，苦', 'money': '800 - 1200', 'recommendCooks': '毛玉三色冰激凌*蝉蜕，拟尻子玉', 'recommendDrinks': '', 'rewardCard': {'name':'「」', 'effect': ''}, 'punishCard': {'name':'「」', 'effect': ''}, 'friendship': [], 'location':'妖怪兽道，人间之里，博丽神社，魔法森林，红魔馆，迷途竹林，妖怪之山，旧地狱，地灵殿，命莲寺，神灵庙，太阳花田，辉针城'},</v>
      </c>
      <c r="AB31" s="6" t="str">
        <f t="shared" si="4"/>
        <v>{'name':'gmdl', 'chinese':'古明地恋', 'recommendCooks': '毛玉三色冰激凌*蝉蜕，拟尻子玉', 'recommendDrinks': ''},</v>
      </c>
    </row>
    <row r="32" spans="1:28" ht="39.75" customHeight="1" x14ac:dyDescent="0.15">
      <c r="A32" s="1" t="s">
        <v>334</v>
      </c>
      <c r="B32" s="10" t="s">
        <v>335</v>
      </c>
      <c r="C32" s="10" t="s">
        <v>336</v>
      </c>
      <c r="D32" s="4" t="s">
        <v>337</v>
      </c>
      <c r="E32" s="4" t="s">
        <v>338</v>
      </c>
      <c r="F32" s="4" t="s">
        <v>339</v>
      </c>
      <c r="G32" s="5" t="s">
        <v>98</v>
      </c>
      <c r="H32" s="4" t="s">
        <v>340</v>
      </c>
      <c r="I32" s="4" t="s">
        <v>341</v>
      </c>
      <c r="J32" s="4" t="s">
        <v>342</v>
      </c>
      <c r="K32" s="4" t="s">
        <v>343</v>
      </c>
      <c r="L32" s="4" t="s">
        <v>326</v>
      </c>
      <c r="M32" s="4" t="s">
        <v>1550</v>
      </c>
      <c r="N32" s="4">
        <v>2</v>
      </c>
      <c r="O32" s="8" t="s">
        <v>1320</v>
      </c>
      <c r="P32" s="4" t="str">
        <f t="shared" si="1"/>
        <v>在营业中请多多良小伞品尝一下「烤地瓜」</v>
      </c>
      <c r="Q32" s="4">
        <v>3</v>
      </c>
      <c r="R32" s="4" t="s">
        <v>1434</v>
      </c>
      <c r="S32" s="4" t="str">
        <f t="shared" si="2"/>
        <v>在营业中请多多良小伞品尝一下「瘦马团子」</v>
      </c>
      <c r="T32" s="4">
        <v>4</v>
      </c>
      <c r="U32" s="4" t="s">
        <v>1439</v>
      </c>
      <c r="V32" s="4" t="str">
        <f t="shared" si="3"/>
        <v>在营业中请多多良小伞品尝一下「惊吓!大冒险」</v>
      </c>
      <c r="W32" s="4">
        <v>5</v>
      </c>
      <c r="X32" s="4"/>
      <c r="Y32" s="4" t="s">
        <v>1420</v>
      </c>
      <c r="Z32" s="4" t="s">
        <v>1440</v>
      </c>
      <c r="AA32" s="6" t="str">
        <f t="shared" si="0"/>
        <v>{'name':'ddlxs', 'chinese':'多多良小伞', 'info': '','tag': '家常，饱腹，甜，猎奇，不可思议，力量涌现，适合拍照，流行喜爱', 'noTag': '辣，灼热，汤羹', 'drinks': '中酒精，可加冰，古典，水果', 'money': '150 - 300', 'recommendCooks': '力量汤*黑盐+辣椒，全肉盛宴*黑盐+辣椒', 'recommendDrinks': '梅酒',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2" s="6" t="str">
        <f t="shared" si="4"/>
        <v>{'name':'ddlxs', 'chinese':'多多良小伞', 'recommendCooks': '力量汤*黑盐+辣椒，全肉盛宴*黑盐+辣椒', 'recommendDrinks': '梅酒'},</v>
      </c>
    </row>
    <row r="33" spans="1:28" ht="39.75" customHeight="1" x14ac:dyDescent="0.15">
      <c r="A33" s="1" t="s">
        <v>344</v>
      </c>
      <c r="B33" s="10" t="s">
        <v>345</v>
      </c>
      <c r="C33" s="10" t="s">
        <v>346</v>
      </c>
      <c r="D33" s="4" t="s">
        <v>347</v>
      </c>
      <c r="E33" s="4" t="s">
        <v>348</v>
      </c>
      <c r="F33" s="4" t="s">
        <v>349</v>
      </c>
      <c r="G33" s="5" t="s">
        <v>42</v>
      </c>
      <c r="H33" s="4" t="s">
        <v>350</v>
      </c>
      <c r="I33" s="4" t="s">
        <v>351</v>
      </c>
      <c r="J33" s="4" t="s">
        <v>352</v>
      </c>
      <c r="K33" s="4" t="s">
        <v>353</v>
      </c>
      <c r="L33" s="4" t="s">
        <v>354</v>
      </c>
      <c r="M33" s="4"/>
      <c r="N33" s="4">
        <v>2</v>
      </c>
      <c r="O33" s="8" t="s">
        <v>1320</v>
      </c>
      <c r="P33" s="4" t="str">
        <f t="shared" si="1"/>
        <v>在营业中请村纱水密品尝一下「比斯开湾饼干」</v>
      </c>
      <c r="Q33" s="4">
        <v>3</v>
      </c>
      <c r="R33" s="4" t="s">
        <v>1432</v>
      </c>
      <c r="S33" s="4" t="str">
        <f t="shared" si="2"/>
        <v>在营业中请村纱水密品尝一下「海盗熏肉」</v>
      </c>
      <c r="T33" s="4">
        <v>4</v>
      </c>
      <c r="U33" s="4" t="s">
        <v>1435</v>
      </c>
      <c r="V33" s="4" t="str">
        <f t="shared" si="3"/>
        <v>在营业中请村纱水密品尝一下「罗汉上素」</v>
      </c>
      <c r="W33" s="4">
        <v>5</v>
      </c>
      <c r="X33" s="4"/>
      <c r="Y33" s="4" t="s">
        <v>1494</v>
      </c>
      <c r="Z33" s="4" t="s">
        <v>1436</v>
      </c>
      <c r="AA33" s="6" t="str">
        <f t="shared" si="0"/>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3" s="6" t="str">
        <f t="shared" si="4"/>
        <v>{'name':'cssm', 'chinese':'村纱水密', 'recommendCooks': '豚骨拉面*黑盐，狮子头*黑盐', 'recommendDrinks': ''},</v>
      </c>
    </row>
    <row r="34" spans="1:28" ht="62.25" customHeight="1" x14ac:dyDescent="0.15">
      <c r="A34" s="1" t="s">
        <v>355</v>
      </c>
      <c r="B34" s="10" t="s">
        <v>1539</v>
      </c>
      <c r="C34" s="10" t="s">
        <v>356</v>
      </c>
      <c r="D34" s="4" t="s">
        <v>357</v>
      </c>
      <c r="E34" s="4" t="s">
        <v>358</v>
      </c>
      <c r="F34" s="4" t="s">
        <v>359</v>
      </c>
      <c r="G34" s="5" t="s">
        <v>360</v>
      </c>
      <c r="H34" s="4" t="s">
        <v>361</v>
      </c>
      <c r="I34" s="4" t="s">
        <v>362</v>
      </c>
      <c r="J34" s="4" t="s">
        <v>363</v>
      </c>
      <c r="K34" s="4" t="s">
        <v>364</v>
      </c>
      <c r="L34" s="4" t="s">
        <v>354</v>
      </c>
      <c r="M34" s="4"/>
      <c r="N34" s="4">
        <v>2</v>
      </c>
      <c r="O34" s="4" t="s">
        <v>1428</v>
      </c>
      <c r="P34" s="4" t="str">
        <f t="shared" si="1"/>
        <v>在营业中请封兽鵺品尝一下「云山棉花糖」</v>
      </c>
      <c r="Q34" s="4">
        <v>3</v>
      </c>
      <c r="R34" s="4" t="s">
        <v>1433</v>
      </c>
      <c r="S34" s="4" t="str">
        <f t="shared" si="2"/>
        <v>在营业中请封兽鵺品尝一下「圣白莲子糕」</v>
      </c>
      <c r="T34" s="4">
        <v>4</v>
      </c>
      <c r="U34" s="4" t="s">
        <v>1437</v>
      </c>
      <c r="V34" s="4" t="str">
        <f t="shared" si="3"/>
        <v>在营业中请封兽鵺品尝一下「幻想星莲船」</v>
      </c>
      <c r="W34" s="4">
        <v>5</v>
      </c>
      <c r="X34" s="4"/>
      <c r="Y34" s="4" t="s">
        <v>1415</v>
      </c>
      <c r="Z34" s="4" t="s">
        <v>1438</v>
      </c>
      <c r="AA34" s="6" t="str">
        <f t="shared" si="0"/>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'location':'命莲寺，太阳花田，辉针城，月都'},</v>
      </c>
      <c r="AB34" s="6" t="str">
        <f t="shared" si="4"/>
        <v>{'name':'fsy', 'chinese':'封兽鵺', 'recommendCooks': '豚骨拉面*黑盐，狮子头*黑盐', 'recommendDrinks': ''},</v>
      </c>
    </row>
    <row r="35" spans="1:28" ht="39.75" customHeight="1" x14ac:dyDescent="0.15">
      <c r="A35" s="1" t="s">
        <v>365</v>
      </c>
      <c r="B35" s="10" t="s">
        <v>366</v>
      </c>
      <c r="C35" s="10" t="s">
        <v>367</v>
      </c>
      <c r="D35" s="4" t="s">
        <v>368</v>
      </c>
      <c r="E35" s="4" t="s">
        <v>369</v>
      </c>
      <c r="F35" s="4" t="s">
        <v>370</v>
      </c>
      <c r="G35" s="5" t="s">
        <v>371</v>
      </c>
      <c r="H35" s="4" t="s">
        <v>332</v>
      </c>
      <c r="I35" s="4"/>
      <c r="J35" s="4" t="s">
        <v>165</v>
      </c>
      <c r="K35" s="4"/>
      <c r="L35" s="4" t="s">
        <v>372</v>
      </c>
      <c r="M35" s="4"/>
      <c r="N35" s="4"/>
      <c r="O35" s="4"/>
      <c r="P35" s="4"/>
      <c r="Q35" s="4"/>
      <c r="R35" s="4"/>
      <c r="S35" s="4"/>
      <c r="T35" s="4"/>
      <c r="U35" s="4"/>
      <c r="V35" s="4"/>
      <c r="W35" s="4"/>
      <c r="X35" s="4"/>
      <c r="Y35" s="4"/>
      <c r="Z35" s="4"/>
      <c r="AA35" s="6" t="str">
        <f t="shared" si="0"/>
        <v>{'name':'eytz', 'chinese':'二岩猯藏', 'info': '','tag': '家常，肉，水产，下酒，传说，果味，和风，流行喜爱', 'noTag': '辣，灼热', 'drinks': '高酒精，可加热，烧酒，古典', 'money': '1000 - 1200', 'recommendCooks': '白雪，华光玉煎包，大江户船祭', 'recommendDrinks': '', 'rewardCard': {'name':'「」', 'effect': ''}, 'punishCard': {'name':'「」', 'effect': ''}, 'friendship': [], 'location':'妖怪兽道，人间之里，博丽神社，命莲寺，神灵庙'},</v>
      </c>
      <c r="AB35" s="6" t="str">
        <f t="shared" si="4"/>
        <v>{'name':'eytz', 'chinese':'二岩猯藏', 'recommendCooks': '白雪，华光玉煎包，大江户船祭', 'recommendDrinks': ''},</v>
      </c>
    </row>
    <row r="36" spans="1:28" ht="59.25" customHeight="1" x14ac:dyDescent="0.15">
      <c r="A36" s="1" t="s">
        <v>373</v>
      </c>
      <c r="B36" s="10" t="s">
        <v>374</v>
      </c>
      <c r="C36" s="10" t="s">
        <v>375</v>
      </c>
      <c r="D36" s="4" t="s">
        <v>376</v>
      </c>
      <c r="E36" s="4" t="s">
        <v>377</v>
      </c>
      <c r="F36" s="4" t="s">
        <v>378</v>
      </c>
      <c r="G36" s="5" t="s">
        <v>379</v>
      </c>
      <c r="H36" s="4" t="s">
        <v>380</v>
      </c>
      <c r="I36" s="4" t="s">
        <v>381</v>
      </c>
      <c r="J36" s="4" t="s">
        <v>382</v>
      </c>
      <c r="K36" s="4" t="s">
        <v>383</v>
      </c>
      <c r="L36" s="4" t="s">
        <v>384</v>
      </c>
      <c r="M36" s="4"/>
      <c r="N36" s="4">
        <v>2</v>
      </c>
      <c r="O36" s="4" t="s">
        <v>1431</v>
      </c>
      <c r="P36" s="4" t="str">
        <f t="shared" si="1"/>
        <v>在营业中请物部布都品尝一下「松子糕」</v>
      </c>
      <c r="Q36" s="4">
        <v>3</v>
      </c>
      <c r="R36" s="4" t="s">
        <v>1442</v>
      </c>
      <c r="S36" s="4" t="str">
        <f t="shared" si="2"/>
        <v>在营业中请物部布都品尝一下「白鹿贞松」</v>
      </c>
      <c r="T36" s="4">
        <v>4</v>
      </c>
      <c r="U36" s="4" t="s">
        <v>1445</v>
      </c>
      <c r="V36" s="4" t="str">
        <f t="shared" si="3"/>
        <v>在营业中请物部布都品尝一下「太极八卦鱼肚」</v>
      </c>
      <c r="W36" s="4">
        <v>5</v>
      </c>
      <c r="X36" s="4"/>
      <c r="Y36" s="4" t="s">
        <v>1426</v>
      </c>
      <c r="Z36" s="4" t="s">
        <v>1444</v>
      </c>
      <c r="AA36" s="6" t="str">
        <f t="shared" si="0"/>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6" s="6" t="str">
        <f t="shared" si="4"/>
        <v>{'name':'wbbd', 'chinese':'物部布都', 'recommendCooks': '二天一流*松露 露水，白雪*松露 露水', 'recommendDrinks': ''},</v>
      </c>
    </row>
    <row r="37" spans="1:28" ht="39.75" customHeight="1" x14ac:dyDescent="0.15">
      <c r="A37" s="1" t="s">
        <v>385</v>
      </c>
      <c r="B37" s="10" t="s">
        <v>374</v>
      </c>
      <c r="C37" s="10" t="s">
        <v>386</v>
      </c>
      <c r="D37" s="4" t="s">
        <v>387</v>
      </c>
      <c r="E37" s="4" t="s">
        <v>221</v>
      </c>
      <c r="F37" s="4" t="s">
        <v>388</v>
      </c>
      <c r="G37" s="5" t="s">
        <v>389</v>
      </c>
      <c r="H37" s="4" t="s">
        <v>390</v>
      </c>
      <c r="I37" s="4" t="s">
        <v>391</v>
      </c>
      <c r="J37" s="4" t="s">
        <v>392</v>
      </c>
      <c r="K37" s="4" t="s">
        <v>393</v>
      </c>
      <c r="L37" s="4" t="s">
        <v>394</v>
      </c>
      <c r="M37" s="4"/>
      <c r="N37" s="4">
        <v>2</v>
      </c>
      <c r="O37" s="4" t="s">
        <v>1429</v>
      </c>
      <c r="P37" s="4" t="str">
        <f t="shared" si="1"/>
        <v>在营业中请霍青娥品尝一下「蜜饯栗子」</v>
      </c>
      <c r="Q37" s="4">
        <v>3</v>
      </c>
      <c r="R37" s="4" t="s">
        <v>1441</v>
      </c>
      <c r="S37" s="4" t="str">
        <f t="shared" si="2"/>
        <v>在营业中请霍青娥品尝一下「天师板栗焖菇」</v>
      </c>
      <c r="T37" s="4">
        <v>4</v>
      </c>
      <c r="U37" s="4" t="s">
        <v>1447</v>
      </c>
      <c r="V37" s="4" t="str">
        <f t="shared" si="3"/>
        <v>在营业中请霍青娥品尝一下「荷花鱼米盏」</v>
      </c>
      <c r="W37" s="4">
        <v>5</v>
      </c>
      <c r="X37" s="4"/>
      <c r="Y37" s="4" t="s">
        <v>1425</v>
      </c>
      <c r="Z37" s="4" t="s">
        <v>1446</v>
      </c>
      <c r="AA37" s="6" t="str">
        <f t="shared" si="0"/>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7" s="6" t="str">
        <f t="shared" si="4"/>
        <v>{'name':'hqe', 'chinese':'霍青娥', 'recommendCooks': '樱花布丁，毛玉熔岩豆腐', 'recommendDrinks': ''},</v>
      </c>
    </row>
    <row r="38" spans="1:28" ht="39.75" customHeight="1" x14ac:dyDescent="0.15">
      <c r="A38" s="1" t="s">
        <v>395</v>
      </c>
      <c r="B38" s="10" t="s">
        <v>374</v>
      </c>
      <c r="C38" s="10" t="s">
        <v>396</v>
      </c>
      <c r="D38" s="4" t="s">
        <v>397</v>
      </c>
      <c r="E38" s="4" t="s">
        <v>398</v>
      </c>
      <c r="F38" s="4" t="s">
        <v>399</v>
      </c>
      <c r="G38" s="5" t="s">
        <v>299</v>
      </c>
      <c r="H38" s="4" t="s">
        <v>400</v>
      </c>
      <c r="I38" s="4" t="s">
        <v>401</v>
      </c>
      <c r="J38" s="4" t="s">
        <v>402</v>
      </c>
      <c r="K38" s="4" t="s">
        <v>403</v>
      </c>
      <c r="L38" s="4" t="s">
        <v>404</v>
      </c>
      <c r="M38" s="4"/>
      <c r="N38" s="4">
        <v>2</v>
      </c>
      <c r="O38" s="4" t="s">
        <v>1430</v>
      </c>
      <c r="P38" s="4" t="str">
        <f t="shared" si="1"/>
        <v>在营业中请苏我屠自古品尝一下「拔丝地瓜」</v>
      </c>
      <c r="Q38" s="4">
        <v>3</v>
      </c>
      <c r="R38" s="4" t="s">
        <v>1443</v>
      </c>
      <c r="S38" s="4" t="str">
        <f t="shared" si="2"/>
        <v>在营业中请苏我屠自古品尝一下「香煎双菇肉卷」</v>
      </c>
      <c r="T38" s="4">
        <v>4</v>
      </c>
      <c r="U38" s="4" t="s">
        <v>1449</v>
      </c>
      <c r="V38" s="4" t="str">
        <f t="shared" si="3"/>
        <v>在营业中请苏我屠自古品尝一下「什锦天妇罗」</v>
      </c>
      <c r="W38" s="4">
        <v>5</v>
      </c>
      <c r="X38" s="4"/>
      <c r="Y38" s="4" t="s">
        <v>1450</v>
      </c>
      <c r="Z38" s="4" t="s">
        <v>1448</v>
      </c>
      <c r="AA38" s="6" t="str">
        <f t="shared" si="0"/>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8" s="6" t="str">
        <f t="shared" si="4"/>
        <v>{'name':'swtzg', 'chinese':'苏我屠自古', 'recommendCooks': '一击☆必杀*八目鳗，豆腐味噌*八目鳗', 'recommendDrinks': ''},</v>
      </c>
    </row>
    <row r="39" spans="1:28" ht="39.75" customHeight="1" x14ac:dyDescent="0.15">
      <c r="A39" s="1" t="s">
        <v>405</v>
      </c>
      <c r="B39" s="10" t="s">
        <v>1540</v>
      </c>
      <c r="C39" s="10" t="s">
        <v>406</v>
      </c>
      <c r="D39" s="4" t="s">
        <v>407</v>
      </c>
      <c r="E39" s="4" t="s">
        <v>408</v>
      </c>
      <c r="F39" s="4" t="s">
        <v>409</v>
      </c>
      <c r="G39" s="5" t="s">
        <v>299</v>
      </c>
      <c r="H39" s="4" t="s">
        <v>410</v>
      </c>
      <c r="I39" s="4" t="s">
        <v>411</v>
      </c>
      <c r="J39" s="4" t="s">
        <v>412</v>
      </c>
      <c r="K39" s="4" t="s">
        <v>413</v>
      </c>
      <c r="L39" s="4" t="s">
        <v>1360</v>
      </c>
      <c r="M39" s="4" t="s">
        <v>414</v>
      </c>
      <c r="N39" s="4">
        <v>2</v>
      </c>
      <c r="O39" s="8" t="s">
        <v>1320</v>
      </c>
      <c r="P39" s="4" t="str">
        <f t="shared" si="1"/>
        <v>在营业中请射命丸文品尝一下「梅子茶泡饭」</v>
      </c>
      <c r="Q39" s="4">
        <v>3</v>
      </c>
      <c r="R39" s="4" t="s">
        <v>1403</v>
      </c>
      <c r="S39" s="4" t="str">
        <f t="shared" si="2"/>
        <v>在营业中请射命丸文品尝一下「海胆蒸蛋」</v>
      </c>
      <c r="T39" s="4">
        <v>4</v>
      </c>
      <c r="U39" s="4" t="s">
        <v>1405</v>
      </c>
      <c r="V39" s="4" t="str">
        <f t="shared" si="3"/>
        <v>在营业中请射命丸文品尝一下「幻想风靡」</v>
      </c>
      <c r="W39" s="4">
        <v>5</v>
      </c>
      <c r="X39" s="4"/>
      <c r="Y39" s="4" t="s">
        <v>1427</v>
      </c>
      <c r="Z39" s="4" t="s">
        <v>1404</v>
      </c>
      <c r="AA39" s="6" t="str">
        <f t="shared" si="0"/>
        <v>{'name':'smww', 'chinese':'射命丸文', 'info': '','tag': '招牌，家常，肉，下酒，适合拍照，和风，流行喜爱', 'noTag': '西式，流行厌恶', 'drinks': '高酒精，可加冰，烧酒，提神', 'money': '500 - 600', 'recommendCooks': '狮子头，竹笋炒肉', 'recommendDrinks': '教父，天狗踊',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'location':'妖怪兽道，人间之里，博丽神社，魔法森林，红魔馆，迷途竹林，妖怪之山，旧地狱，地灵殿，命莲寺，神灵庙，太阳花田，辉针城，魔界'},</v>
      </c>
      <c r="AB39" s="6" t="str">
        <f t="shared" si="4"/>
        <v>{'name':'smww', 'chinese':'射命丸文', 'recommendCooks': '狮子头，竹笋炒肉', 'recommendDrinks': '教父，天狗踊'},</v>
      </c>
    </row>
    <row r="40" spans="1:28" ht="39.75" customHeight="1" x14ac:dyDescent="0.15">
      <c r="A40" s="1" t="s">
        <v>415</v>
      </c>
      <c r="B40" s="10" t="s">
        <v>416</v>
      </c>
      <c r="C40" s="10" t="s">
        <v>417</v>
      </c>
      <c r="D40" s="4" t="s">
        <v>418</v>
      </c>
      <c r="E40" s="4" t="s">
        <v>419</v>
      </c>
      <c r="F40" s="4" t="s">
        <v>420</v>
      </c>
      <c r="G40" s="5" t="s">
        <v>421</v>
      </c>
      <c r="H40" s="4" t="s">
        <v>422</v>
      </c>
      <c r="I40" s="4" t="s">
        <v>423</v>
      </c>
      <c r="J40" s="4" t="s">
        <v>424</v>
      </c>
      <c r="K40" s="4" t="s">
        <v>425</v>
      </c>
      <c r="L40" s="4" t="s">
        <v>1516</v>
      </c>
      <c r="M40" s="4" t="s">
        <v>1513</v>
      </c>
      <c r="N40" s="4">
        <v>2</v>
      </c>
      <c r="O40" s="8" t="s">
        <v>1320</v>
      </c>
      <c r="P40" s="4" t="str">
        <f t="shared" si="1"/>
        <v>在营业中请风见幽香品尝一下「绿野仙菇」</v>
      </c>
      <c r="Q40" s="4">
        <v>3</v>
      </c>
      <c r="R40" s="4" t="s">
        <v>1511</v>
      </c>
      <c r="S40" s="4" t="str">
        <f t="shared" si="2"/>
        <v>在营业中请风见幽香品尝一下「花鸟风月」</v>
      </c>
      <c r="T40" s="4">
        <v>4</v>
      </c>
      <c r="U40" s="4" t="s">
        <v>1519</v>
      </c>
      <c r="V40" s="4" t="str">
        <f t="shared" si="3"/>
        <v>在营业中请风见幽香品尝一下「幽梦」</v>
      </c>
      <c r="W40" s="4">
        <v>5</v>
      </c>
      <c r="X40" s="4"/>
      <c r="Y40" s="4" t="s">
        <v>1524</v>
      </c>
      <c r="Z40" s="4" t="s">
        <v>1518</v>
      </c>
      <c r="AA40" s="6" t="str">
        <f t="shared" si="0"/>
        <v>{'name':'fjyx', 'chinese':'风见幽香', 'info': '','tag': '清淡，高级，传说，梦幻，不可思议，特产，西式，流行喜爱', 'noTag': '饱腹，咸，灼热，和风', 'drinks': '利口酒，西洋酒，鸡尾酒，现代', 'money': '1200 - 1800', 'recommendCooks': '露水煮蛋*幻昙华，幻昙花糕*奶油', 'recommendDrinks': '猩红恶魔，古明地冰激凌，梅酒',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40" s="6" t="str">
        <f t="shared" si="4"/>
        <v>{'name':'fjyx', 'chinese':'风见幽香', 'recommendCooks': '露水煮蛋*幻昙华，幻昙花糕*奶油', 'recommendDrinks': '猩红恶魔，古明地冰激凌，梅酒'},</v>
      </c>
    </row>
    <row r="41" spans="1:28" ht="39.75" customHeight="1" x14ac:dyDescent="0.15">
      <c r="A41" s="1" t="s">
        <v>426</v>
      </c>
      <c r="B41" s="10" t="s">
        <v>416</v>
      </c>
      <c r="C41" s="10" t="s">
        <v>427</v>
      </c>
      <c r="D41" s="4" t="s">
        <v>428</v>
      </c>
      <c r="E41" s="4" t="s">
        <v>429</v>
      </c>
      <c r="F41" s="4" t="s">
        <v>430</v>
      </c>
      <c r="G41" s="5" t="s">
        <v>17</v>
      </c>
      <c r="H41" s="4" t="s">
        <v>431</v>
      </c>
      <c r="I41" s="4" t="s">
        <v>432</v>
      </c>
      <c r="J41" s="4" t="s">
        <v>433</v>
      </c>
      <c r="K41" s="4" t="s">
        <v>434</v>
      </c>
      <c r="L41" s="4" t="s">
        <v>1522</v>
      </c>
      <c r="M41" s="4"/>
      <c r="N41" s="4">
        <v>2</v>
      </c>
      <c r="O41" s="8" t="s">
        <v>1320</v>
      </c>
      <c r="P41" s="4" t="str">
        <f>"在营业中请"&amp;A41&amp;"品尝一下「"&amp;LEFT(Z41, FIND("，", Z41) - 1)&amp;"」"</f>
        <v>在营业中请梅蒂欣品尝一下「香椿煎饼」</v>
      </c>
      <c r="Q41" s="4">
        <v>3</v>
      </c>
      <c r="R41" s="4" t="s">
        <v>1512</v>
      </c>
      <c r="S41" s="4" t="str">
        <f t="shared" si="2"/>
        <v>在营业中请梅蒂欣品尝一下「毒瘴花园」</v>
      </c>
      <c r="T41" s="4">
        <v>4</v>
      </c>
      <c r="U41" s="4" t="s">
        <v>1520</v>
      </c>
      <c r="V41" s="4" t="str">
        <f t="shared" si="3"/>
        <v>在营业中请梅蒂欣品尝一下「小小的甜蜜「毒药」」</v>
      </c>
      <c r="W41" s="4">
        <v>5</v>
      </c>
      <c r="X41" s="4"/>
      <c r="Y41" s="4" t="s">
        <v>1523</v>
      </c>
      <c r="Z41" s="4" t="s">
        <v>1517</v>
      </c>
      <c r="AA41" s="6" t="str">
        <f t="shared" si="0"/>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41" s="6" t="str">
        <f t="shared" si="4"/>
        <v>{'name':'mdx', 'chinese':'梅蒂欣', 'recommendCooks': '毛玉三色冰激凌*蘑菇，樱花布丁', 'recommendDrinks': ''},</v>
      </c>
    </row>
    <row r="42" spans="1:28" ht="39.75" customHeight="1" x14ac:dyDescent="0.15">
      <c r="A42" s="1" t="s">
        <v>435</v>
      </c>
      <c r="B42" s="10" t="s">
        <v>436</v>
      </c>
      <c r="C42" s="10" t="s">
        <v>437</v>
      </c>
      <c r="D42" s="4" t="s">
        <v>438</v>
      </c>
      <c r="E42" s="4" t="s">
        <v>439</v>
      </c>
      <c r="F42" s="4" t="s">
        <v>440</v>
      </c>
      <c r="G42" s="5" t="s">
        <v>441</v>
      </c>
      <c r="H42" s="4" t="s">
        <v>442</v>
      </c>
      <c r="I42" s="4" t="s">
        <v>443</v>
      </c>
      <c r="J42" s="4" t="s">
        <v>444</v>
      </c>
      <c r="K42" s="4" t="s">
        <v>445</v>
      </c>
      <c r="L42" s="4" t="s">
        <v>446</v>
      </c>
      <c r="M42" s="4" t="s">
        <v>1552</v>
      </c>
      <c r="N42" s="4">
        <v>2</v>
      </c>
      <c r="O42" s="8" t="s">
        <v>1320</v>
      </c>
      <c r="P42" s="4" t="str">
        <f t="shared" si="1"/>
        <v>在营业中请少名针妙丸品尝一下「红豆大福」</v>
      </c>
      <c r="Q42" s="4">
        <v>3</v>
      </c>
      <c r="R42" s="4" t="s">
        <v>1526</v>
      </c>
      <c r="S42" s="4" t="str">
        <f t="shared" si="2"/>
        <v>在营业中请少名针妙丸品尝一下「铜锣烧」</v>
      </c>
      <c r="T42" s="4">
        <v>4</v>
      </c>
      <c r="U42" s="4" t="s">
        <v>1547</v>
      </c>
      <c r="V42" s="4" t="str">
        <f t="shared" si="3"/>
        <v>在营业中请少名针妙丸品尝一下「汉宫藏娇」</v>
      </c>
      <c r="W42" s="4">
        <v>5</v>
      </c>
      <c r="X42" s="4"/>
      <c r="Y42" s="4" t="s">
        <v>1556</v>
      </c>
      <c r="Z42" s="4" t="s">
        <v>1546</v>
      </c>
      <c r="AA42" s="6" t="str">
        <f t="shared" si="0"/>
        <v>{'name':'smzmw', 'chinese':'少名针妙丸', 'info': '','tag': '小巧，传说，甜，燃起来了，和风，流行喜爱，适合拍照，文化底蕴', 'noTag': '大份，西式', 'drinks': '低酒精，可加热，古典，气泡', 'money': '600 - 1200', 'recommendCooks': '海胆刺身，二天一流', 'recommendDrinks': '冬酿，海的女儿', 'rewardCard': {'name':'宝槌「通货膨胀危机」', 'effect': '使用万宝槌敲击收银台,叠加1层「万宝槌之力」。万宝槌充盈的魔力将在营业结束时使营业额膨胀,第1层「万宝槌之力」使收入提高7%,之后每层使收入提高2%。'}, 'punishCard': {'name':'小槌「你给我变大吧」', 'effect': '在万宝槌释放的魔力的影响下,身体将会被放大到原先的三倍,持续30秒。'}, 'friendship': [{'name':'2', 'condition':'无', 'task': '在营业中请少名针妙丸品尝一下「红豆大福」'}, {'name':'3', 'condition':'交付2个包含「甜，小巧」属性的料理', 'task': '在营业中请少名针妙丸品尝一下「铜锣烧」'}, {'name':'4', 'condition':'交付5个包含「文化底蕴」属性中任意一个的料理', 'task': '在营业中请少名针妙丸品尝一下「汉宫藏娇」'}, {'name':'5', 'condition':'', 'task': '辉针城采集'}], 'location':'辉针城'},</v>
      </c>
      <c r="AB42" s="6" t="str">
        <f t="shared" si="4"/>
        <v>{'name':'smzmw', 'chinese':'少名针妙丸', 'recommendCooks': '海胆刺身，二天一流', 'recommendDrinks': '冬酿，海的女儿'},</v>
      </c>
    </row>
    <row r="43" spans="1:28" ht="39.75" customHeight="1" x14ac:dyDescent="0.15">
      <c r="A43" s="1" t="s">
        <v>447</v>
      </c>
      <c r="B43" s="10" t="s">
        <v>436</v>
      </c>
      <c r="C43" s="10" t="s">
        <v>448</v>
      </c>
      <c r="D43" s="4" t="s">
        <v>449</v>
      </c>
      <c r="E43" s="4" t="s">
        <v>450</v>
      </c>
      <c r="F43" s="4" t="s">
        <v>451</v>
      </c>
      <c r="G43" s="5" t="s">
        <v>174</v>
      </c>
      <c r="H43" s="4" t="s">
        <v>452</v>
      </c>
      <c r="I43" s="4" t="s">
        <v>453</v>
      </c>
      <c r="J43" s="4" t="s">
        <v>454</v>
      </c>
      <c r="K43" s="4" t="s">
        <v>455</v>
      </c>
      <c r="L43" s="4" t="s">
        <v>1553</v>
      </c>
      <c r="M43" s="4" t="s">
        <v>1549</v>
      </c>
      <c r="N43" s="4">
        <v>2</v>
      </c>
      <c r="O43" s="8" t="s">
        <v>1320</v>
      </c>
      <c r="P43" s="4" t="str">
        <f t="shared" si="1"/>
        <v>在营业中请鬼人正邪品尝一下「炸番茄条」</v>
      </c>
      <c r="Q43" s="4">
        <v>3</v>
      </c>
      <c r="R43" s="4" t="s">
        <v>1543</v>
      </c>
      <c r="S43" s="4" t="str">
        <f t="shared" si="2"/>
        <v>在营业中请鬼人正邪品尝一下「蜜桃红烧肉」</v>
      </c>
      <c r="T43" s="4">
        <v>4</v>
      </c>
      <c r="U43" s="4" t="s">
        <v>1545</v>
      </c>
      <c r="V43" s="4" t="str">
        <f t="shared" si="3"/>
        <v>在营业中请鬼人正邪品尝一下「逆转天地!」</v>
      </c>
      <c r="W43" s="4">
        <v>5</v>
      </c>
      <c r="X43" s="4"/>
      <c r="Y43" s="4" t="s">
        <v>1555</v>
      </c>
      <c r="Z43" s="4" t="s">
        <v>1544</v>
      </c>
      <c r="AA43" s="6" t="str">
        <f t="shared" si="0"/>
        <v>{'name':'grzx', 'chinese':'鬼人正邪', 'info': '','tag': '下酒，重油，猎奇，灼热，不可思议，力量涌现，燃起来了，流行厌恶', 'noTag': '高级，流行喜爱', 'drinks': '中酒精，烧酒，直饮，辛', 'money': '300 - 600', 'recommendCooks': '黄金酥鱼饼*蝉蜕', 'recommendDrinks': '日月星，神之麦', 'rewardCard': {'name':'欺符「超限效应」', 'effect': '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 'punishCard': {'name':'逆转「颠倒世界」', 'effect': '下克上的阶级反转时间!将自身的预算与全场最高预算水平的客人预算翻转，并在接下来的15秒内持续将自己以外的全场所有客人的预算降低到全场最低预算客人水平。'}, 'friendship': [{'name':'2', 'condition':'无', 'task': '在营业中请鬼人正邪品尝一下「炸番茄条」'}, {'name':'3', 'condition':'交付5个包含「猎奇」属性的料理', 'task': '在营业中请鬼人正邪品尝一下「蜜桃红烧肉」'}, {'name':'4', 'condition':'交付5个包含「不可思议」属性中任意一个的料理', 'task': '在营业中请鬼人正邪品尝一下「逆转天地!」'}, {'name':'5', 'condition':'', 'task': '番长服'}], 'location':'辉针城'},</v>
      </c>
      <c r="AB43" s="6" t="str">
        <f t="shared" si="4"/>
        <v>{'name':'grzx', 'chinese':'鬼人正邪', 'recommendCooks': '黄金酥鱼饼*蝉蜕', 'recommendDrinks': '日月星，神之麦'},</v>
      </c>
    </row>
    <row r="44" spans="1:28" ht="39.75" customHeight="1" x14ac:dyDescent="0.15">
      <c r="A44" s="1" t="s">
        <v>456</v>
      </c>
      <c r="B44" s="10" t="s">
        <v>457</v>
      </c>
      <c r="C44" s="10" t="s">
        <v>458</v>
      </c>
      <c r="D44" s="4" t="s">
        <v>459</v>
      </c>
      <c r="E44" s="4" t="s">
        <v>460</v>
      </c>
      <c r="F44" s="4" t="s">
        <v>461</v>
      </c>
      <c r="G44" s="5" t="s">
        <v>174</v>
      </c>
      <c r="H44" s="4" t="s">
        <v>462</v>
      </c>
      <c r="I44" s="4" t="s">
        <v>463</v>
      </c>
      <c r="J44" s="4" t="s">
        <v>464</v>
      </c>
      <c r="K44" s="4" t="s">
        <v>465</v>
      </c>
      <c r="L44" s="4" t="s">
        <v>1554</v>
      </c>
      <c r="M44" s="4" t="s">
        <v>1548</v>
      </c>
      <c r="N44" s="4">
        <v>2</v>
      </c>
      <c r="O44" s="4" t="s">
        <v>1400</v>
      </c>
      <c r="P44" s="4" t="str">
        <f t="shared" si="1"/>
        <v>在营业中请今泉影狼品尝一下「石锅竹笋炖肉」</v>
      </c>
      <c r="Q44" s="4">
        <v>3</v>
      </c>
      <c r="R44" s="4" t="s">
        <v>1454</v>
      </c>
      <c r="S44" s="4" t="str">
        <f t="shared" si="2"/>
        <v>在营业中请今泉影狼品尝一下「竹筒粉蒸肉」</v>
      </c>
      <c r="T44" s="4">
        <v>4</v>
      </c>
      <c r="U44" s="4" t="s">
        <v>1402</v>
      </c>
      <c r="V44" s="4" t="str">
        <f t="shared" si="3"/>
        <v>在营业中请今泉影狼品尝一下「翠竹迎春」</v>
      </c>
      <c r="W44" s="4">
        <v>5</v>
      </c>
      <c r="X44" s="4"/>
      <c r="Y44" s="6" t="s">
        <v>1542</v>
      </c>
      <c r="Z44" s="4" t="s">
        <v>1401</v>
      </c>
      <c r="AA44" s="6" t="str">
        <f>CONCATENATE("{'name':'",C44,"', 'chinese':'",A44,"', 'info': '','tag': '",D44,"', 'noTag': '",E44,"', 'drinks': '",F44,"', 'money': '",G44,"', 'recommendCooks': '",L44,"', 'recommendDrinks': '",M44,"',",IF(H44="", " 'rewardCard': {}, 'punishCard': {},", " 'rewardCard': {'name':'"&amp;H44&amp;"', 'effect': '"&amp;I44&amp;"'}, 'punishCard': {'name':'"&amp;J44&amp;"', 'effect': '"&amp;K44&amp;"'},"),IF(N44="", " 'friendship': [],", " 'friendship': [{'name':'"&amp;N44&amp;"', 'condition':'"&amp;O44&amp;"', 'task': '"&amp;P44&amp;"'}, {'name':'"&amp;Q44&amp;"', 'condition':'"&amp;R44&amp;"', 'task': '"&amp;S44&amp;"'}, {'name':'"&amp;T44&amp;"', 'condition':'"&amp;U44&amp;"', 'task': '"&amp;V44&amp;"'}, {'name':'"&amp;W44&amp;"', 'condition':'"&amp;X44&amp;"', 'task': '"&amp;Y47&amp;"'}],")," 'location':'",B44,"'},")</f>
        <v>{'name':'jqyl', 'chinese':'今泉影狼', 'info': '','tag': '家常，肉，山珍，凉爽，适合拍照，和风，流行喜爱', 'noTag': '灼热', 'drinks': '中酒精，可加冰，清酒，直饮', 'money': '300 - 600', 'recommendCooks': '白雪*冰块+竹子，炙猪肉饭团*冰块 竹子', 'recommendDrinks': '日月星，水獭祭',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'军乐队礼服'}], 'location':'迷途竹林，辉针城'},</v>
      </c>
      <c r="AB44" s="6" t="str">
        <f t="shared" si="4"/>
        <v>{'name':'jqyl', 'chinese':'今泉影狼', 'recommendCooks': '白雪*冰块+竹子，炙猪肉饭团*冰块 竹子', 'recommendDrinks': '日月星，水獭祭'},</v>
      </c>
    </row>
    <row r="45" spans="1:28" ht="39.75" customHeight="1" x14ac:dyDescent="0.15">
      <c r="A45" s="1" t="s">
        <v>466</v>
      </c>
      <c r="B45" s="10" t="s">
        <v>467</v>
      </c>
      <c r="C45" s="10" t="s">
        <v>468</v>
      </c>
      <c r="D45" s="4" t="s">
        <v>469</v>
      </c>
      <c r="E45" s="4" t="s">
        <v>470</v>
      </c>
      <c r="F45" s="4" t="s">
        <v>471</v>
      </c>
      <c r="G45" s="5" t="s">
        <v>472</v>
      </c>
      <c r="H45" s="4" t="s">
        <v>473</v>
      </c>
      <c r="I45" s="4" t="s">
        <v>474</v>
      </c>
      <c r="J45" s="4" t="s">
        <v>475</v>
      </c>
      <c r="K45" s="4" t="s">
        <v>476</v>
      </c>
      <c r="L45" s="4" t="s">
        <v>477</v>
      </c>
      <c r="M45" s="4"/>
      <c r="N45" s="4">
        <v>2</v>
      </c>
      <c r="O45" s="8" t="s">
        <v>1320</v>
      </c>
      <c r="P45" s="4" t="str">
        <f t="shared" si="1"/>
        <v>在营业中请铃仙品尝一下「养心粥」</v>
      </c>
      <c r="Q45" s="4">
        <v>3</v>
      </c>
      <c r="R45" s="4" t="s">
        <v>1525</v>
      </c>
      <c r="S45" s="4" t="str">
        <f t="shared" si="2"/>
        <v>在营业中请铃仙品尝一下「胡辣汤」</v>
      </c>
      <c r="T45" s="4">
        <v>4</v>
      </c>
      <c r="U45" s="4" t="s">
        <v>1532</v>
      </c>
      <c r="V45" s="4" t="str">
        <f t="shared" si="3"/>
        <v>在营业中请铃仙品尝一下「至尊海鲜面」</v>
      </c>
      <c r="W45" s="4">
        <v>5</v>
      </c>
      <c r="X45" s="4"/>
      <c r="Y45" s="4" t="s">
        <v>1535</v>
      </c>
      <c r="Z45" s="4" t="s">
        <v>1531</v>
      </c>
      <c r="AA45" s="6" t="str">
        <f t="shared" si="0"/>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'condition':'交付1个包含「水产，小巧」属性的料理\n交付1个包含「水产，海味」属性的料理\n交付1个包含「水产，家常」属性的料理', 'task': '在营业中请铃仙品尝一下「至尊海鲜面」'}, {'name':'5', 'condition':'', 'task': '月都采集'}], 'location':'月都'},</v>
      </c>
      <c r="AB45" s="6" t="str">
        <f t="shared" si="4"/>
        <v>{'name':'lx', 'chinese':'铃仙', 'recommendCooks': '樱花布丁，樱落雪', 'recommendDrinks': ''},</v>
      </c>
    </row>
    <row r="46" spans="1:28" ht="39.75" customHeight="1" x14ac:dyDescent="0.15">
      <c r="A46" s="1" t="s">
        <v>478</v>
      </c>
      <c r="B46" s="10" t="s">
        <v>467</v>
      </c>
      <c r="C46" s="10" t="s">
        <v>479</v>
      </c>
      <c r="D46" s="4" t="s">
        <v>480</v>
      </c>
      <c r="E46" s="4" t="s">
        <v>481</v>
      </c>
      <c r="F46" s="4" t="s">
        <v>482</v>
      </c>
      <c r="G46" s="5" t="s">
        <v>483</v>
      </c>
      <c r="H46" s="4" t="s">
        <v>484</v>
      </c>
      <c r="I46" s="4" t="s">
        <v>485</v>
      </c>
      <c r="J46" s="4" t="s">
        <v>486</v>
      </c>
      <c r="K46" s="4" t="s">
        <v>487</v>
      </c>
      <c r="L46" s="4" t="s">
        <v>1527</v>
      </c>
      <c r="M46" s="4"/>
      <c r="N46" s="4">
        <v>2</v>
      </c>
      <c r="O46" s="4" t="s">
        <v>1452</v>
      </c>
      <c r="P46" s="4" t="str">
        <f t="shared" si="1"/>
        <v>在营业中请绵月丰姬品尝一下「桃花琉璃卷」</v>
      </c>
      <c r="Q46" s="4">
        <v>3</v>
      </c>
      <c r="R46" s="4" t="s">
        <v>1526</v>
      </c>
      <c r="S46" s="4" t="str">
        <f t="shared" si="2"/>
        <v>在营业中请绵月丰姬品尝一下「荷塘月色」</v>
      </c>
      <c r="T46" s="4">
        <v>4</v>
      </c>
      <c r="U46" s="4" t="s">
        <v>1529</v>
      </c>
      <c r="V46" s="4" t="str">
        <f t="shared" si="3"/>
        <v>在营业中请绵月丰姬品尝一下「龙吟桃子」</v>
      </c>
      <c r="W46" s="4">
        <v>5</v>
      </c>
      <c r="X46" s="4"/>
      <c r="Y46" s="4" t="s">
        <v>1536</v>
      </c>
      <c r="Z46" s="4" t="s">
        <v>1528</v>
      </c>
      <c r="AA46" s="6" t="str">
        <f t="shared" si="0"/>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'门无杂宾：能够屏蔽普通客人来店(包括符卡效果)'}], 'location':'月都'},</v>
      </c>
      <c r="AB46" s="6" t="str">
        <f t="shared" si="4"/>
        <v>{'name':'myfj', 'chinese':'绵月丰姬', 'recommendCooks': '白雪*葡萄，樱花布丁', 'recommendDrinks': ''},</v>
      </c>
    </row>
    <row r="47" spans="1:28" ht="39.75" customHeight="1" x14ac:dyDescent="0.15">
      <c r="A47" s="1" t="s">
        <v>488</v>
      </c>
      <c r="B47" s="10" t="s">
        <v>467</v>
      </c>
      <c r="C47" s="10" t="s">
        <v>489</v>
      </c>
      <c r="D47" s="4" t="s">
        <v>490</v>
      </c>
      <c r="E47" s="4" t="s">
        <v>491</v>
      </c>
      <c r="F47" s="4" t="s">
        <v>492</v>
      </c>
      <c r="G47" s="5" t="s">
        <v>371</v>
      </c>
      <c r="H47" s="4" t="s">
        <v>493</v>
      </c>
      <c r="I47" s="4" t="s">
        <v>494</v>
      </c>
      <c r="J47" s="4" t="s">
        <v>495</v>
      </c>
      <c r="K47" s="4" t="s">
        <v>496</v>
      </c>
      <c r="L47" s="4" t="s">
        <v>1537</v>
      </c>
      <c r="M47" s="4"/>
      <c r="N47" s="4">
        <v>2</v>
      </c>
      <c r="O47" s="4" t="s">
        <v>1451</v>
      </c>
      <c r="P47" s="4" t="str">
        <f t="shared" si="1"/>
        <v>在营业中请绵月依姬品尝一下「分子蛋」</v>
      </c>
      <c r="Q47" s="4">
        <v>3</v>
      </c>
      <c r="R47" s="8" t="s">
        <v>1320</v>
      </c>
      <c r="S47" s="4" t="str">
        <f t="shared" si="2"/>
        <v>在营业中请绵月依姬品尝一下「生命之源」</v>
      </c>
      <c r="T47" s="4">
        <v>4</v>
      </c>
      <c r="U47" s="4" t="s">
        <v>1534</v>
      </c>
      <c r="V47" s="4" t="str">
        <f t="shared" si="3"/>
        <v>在营业中请绵月依姬品尝一下「火星」</v>
      </c>
      <c r="W47" s="4">
        <v>5</v>
      </c>
      <c r="X47" s="4"/>
      <c r="Y47" s="4" t="s">
        <v>1541</v>
      </c>
      <c r="Z47" s="4" t="s">
        <v>1533</v>
      </c>
      <c r="AA47" s="6" t="e">
        <f>CONCATENATE("{'name':'",C47,"', 'chinese':'",A47,"', 'info': '','tag': '",D47,"', 'noTag': '",E47,"', 'drinks': '",F47,"', 'money': '",G47,"', 'recommendCooks': '",L47,"', 'recommendDrinks': '",M47,"',",IF(H47="", " 'rewardCard': {}, 'punishCard': {},", " 'rewardCard': {'name':'"&amp;H47&amp;"', 'effect': '"&amp;I47&amp;"'}, 'punishCard': {'name':'"&amp;J47&amp;"', 'effect': '"&amp;K47&amp;"'},"),IF(N47="", " 'friendship': [],", " 'friendship': [{'name':'"&amp;N47&amp;"', 'condition':'"&amp;O47&amp;"', 'task': '"&amp;P47&amp;"'}, {'name':'"&amp;Q47&amp;"', 'condition':'"&amp;R47&amp;"', 'task': '"&amp;S47&amp;"'}, {'name':'"&amp;T47&amp;"', 'condition':'"&amp;U47&amp;"', 'task': '"&amp;V47&amp;"'}, {'name':'"&amp;W47&amp;"', 'condition':'"&amp;X47&amp;"', 'task': '"&amp;#REF!&amp;"'}],")," 'location':'",B47,"'},")</f>
        <v>#REF!</v>
      </c>
      <c r="AB47" s="6" t="str">
        <f t="shared" si="4"/>
        <v>{'name':'myyj', 'chinese':'绵月依姬', 'recommendCooks': '诗礼银杏*幻昙华，汤圆*幻昙华+露水', 'recommendDrinks': ''},</v>
      </c>
    </row>
    <row r="48" spans="1:28" ht="39.75" customHeight="1" x14ac:dyDescent="0.15">
      <c r="A48" s="1" t="s">
        <v>497</v>
      </c>
      <c r="B48" s="10" t="s">
        <v>498</v>
      </c>
      <c r="C48" s="10" t="s">
        <v>499</v>
      </c>
      <c r="D48" s="4" t="s">
        <v>500</v>
      </c>
      <c r="E48" s="4" t="s">
        <v>501</v>
      </c>
      <c r="F48" s="4" t="s">
        <v>502</v>
      </c>
      <c r="G48" s="5" t="s">
        <v>360</v>
      </c>
      <c r="H48" s="4" t="s">
        <v>503</v>
      </c>
      <c r="I48" s="4" t="s">
        <v>504</v>
      </c>
      <c r="J48" s="4" t="s">
        <v>505</v>
      </c>
      <c r="K48" s="4" t="s">
        <v>506</v>
      </c>
      <c r="L48" s="4" t="s">
        <v>507</v>
      </c>
      <c r="M48" s="4" t="s">
        <v>1496</v>
      </c>
      <c r="N48" s="4">
        <v>2</v>
      </c>
      <c r="O48" s="4" t="s">
        <v>1453</v>
      </c>
      <c r="P48" s="4" t="str">
        <f t="shared" si="1"/>
        <v>在营业中请爱莲品尝一下「猫咪可露丽」</v>
      </c>
      <c r="Q48" s="4">
        <v>3</v>
      </c>
      <c r="R48" s="4" t="s">
        <v>1497</v>
      </c>
      <c r="S48" s="4" t="str">
        <f t="shared" si="2"/>
        <v>在营业中请爱莲品尝一下「猫咪披萨」</v>
      </c>
      <c r="T48" s="4">
        <v>4</v>
      </c>
      <c r="U48" s="4" t="s">
        <v>1506</v>
      </c>
      <c r="V48" s="4" t="str">
        <f t="shared" si="3"/>
        <v>在营业中请爱莲品尝一下「猫咪戏水」</v>
      </c>
      <c r="W48" s="4">
        <v>5</v>
      </c>
      <c r="X48" s="4"/>
      <c r="Y48" s="4" t="s">
        <v>1509</v>
      </c>
      <c r="Z48" s="4" t="s">
        <v>1505</v>
      </c>
      <c r="AA48" s="6" t="str">
        <f t="shared" si="0"/>
        <v>{'name':'al', 'chinese':'爱莲', 'info': '','tag': '家常，西式，饱腹，梦幻，凉爽，甜', 'noTag': '重油，生，水产', 'drinks': '可加热，甘，古典，低酒精，啤酒', 'money': '300 - 500', 'recommendCooks': '毛玉三色冰激凌', 'recommendDrinks': '果味High Ball, 果味SOUR, 淇',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8" s="6" t="str">
        <f t="shared" si="4"/>
        <v>{'name':'al', 'chinese':'爱莲', 'recommendCooks': '毛玉三色冰激凌', 'recommendDrinks': '果味High Ball, 果味SOUR, 淇'},</v>
      </c>
    </row>
    <row r="49" spans="1:29" ht="39.75" customHeight="1" x14ac:dyDescent="0.15">
      <c r="A49" s="1" t="s">
        <v>508</v>
      </c>
      <c r="B49" s="10" t="s">
        <v>498</v>
      </c>
      <c r="C49" s="10" t="s">
        <v>509</v>
      </c>
      <c r="D49" s="4" t="s">
        <v>510</v>
      </c>
      <c r="E49" s="4" t="s">
        <v>511</v>
      </c>
      <c r="F49" s="4" t="s">
        <v>512</v>
      </c>
      <c r="G49" s="5" t="s">
        <v>119</v>
      </c>
      <c r="H49" s="4" t="s">
        <v>513</v>
      </c>
      <c r="I49" s="4" t="s">
        <v>514</v>
      </c>
      <c r="J49" s="4" t="s">
        <v>515</v>
      </c>
      <c r="K49" s="4" t="s">
        <v>516</v>
      </c>
      <c r="L49" s="4" t="s">
        <v>517</v>
      </c>
      <c r="M49" s="4" t="s">
        <v>1501</v>
      </c>
      <c r="N49" s="4">
        <v>2</v>
      </c>
      <c r="O49" s="8" t="s">
        <v>1320</v>
      </c>
      <c r="P49" s="4" t="str">
        <f t="shared" si="1"/>
        <v>在营业中请魅魔品尝一下「鳗鱼嫩蛋」</v>
      </c>
      <c r="Q49" s="4">
        <v>3</v>
      </c>
      <c r="R49" s="4" t="s">
        <v>1489</v>
      </c>
      <c r="S49" s="4" t="str">
        <f t="shared" si="2"/>
        <v>在营业中请魅魔品尝一下「竹筒烧醉虾」</v>
      </c>
      <c r="T49" s="4">
        <v>4</v>
      </c>
      <c r="U49" s="4" t="s">
        <v>1504</v>
      </c>
      <c r="V49" s="4" t="str">
        <f t="shared" si="3"/>
        <v>在营业中请魅魔品尝一下「牛肉鸳鸯火锅」</v>
      </c>
      <c r="W49" s="4">
        <v>5</v>
      </c>
      <c r="X49" s="4"/>
      <c r="Y49" s="4" t="s">
        <v>1510</v>
      </c>
      <c r="Z49" s="4" t="s">
        <v>1503</v>
      </c>
      <c r="AA49" s="6" t="str">
        <f t="shared" si="0"/>
        <v>{'name':'mm', 'chinese':'魅魔', 'info': '','tag': '鲜，生，菌类，力量涌现，水产，山珍，猎奇', 'noTag': '高级，清淡', 'drinks': '高酒精，可加冰，烧酒，辛，西洋酒', 'money': '2000 - 3000', 'recommendCooks': '力量汤，牛肉鸳鸯火锅', 'recommendDrinks': '天狗踊，鬼杀',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9" s="6" t="str">
        <f t="shared" si="4"/>
        <v>{'name':'mm', 'chinese':'魅魔', 'recommendCooks': '力量汤，牛肉鸳鸯火锅', 'recommendDrinks': '天狗踊，鬼杀'},</v>
      </c>
    </row>
    <row r="50" spans="1:29" ht="39.75" customHeight="1" x14ac:dyDescent="0.15">
      <c r="A50" s="1" t="s">
        <v>518</v>
      </c>
      <c r="B50" s="10" t="s">
        <v>519</v>
      </c>
      <c r="C50" s="10" t="s">
        <v>520</v>
      </c>
      <c r="D50" s="4" t="s">
        <v>1508</v>
      </c>
      <c r="E50" s="4" t="s">
        <v>221</v>
      </c>
      <c r="F50" s="4" t="s">
        <v>521</v>
      </c>
      <c r="G50" s="5" t="s">
        <v>522</v>
      </c>
      <c r="H50" s="4" t="s">
        <v>523</v>
      </c>
      <c r="I50" s="4" t="s">
        <v>524</v>
      </c>
      <c r="J50" s="4" t="s">
        <v>525</v>
      </c>
      <c r="K50" s="4" t="s">
        <v>526</v>
      </c>
      <c r="L50" s="4" t="s">
        <v>527</v>
      </c>
      <c r="M50" s="4" t="s">
        <v>1551</v>
      </c>
      <c r="N50" s="4">
        <v>2</v>
      </c>
      <c r="O50" s="8" t="s">
        <v>1320</v>
      </c>
      <c r="P50" s="4" t="str">
        <f t="shared" si="1"/>
        <v>在营业中请露易兹品尝一下「长发公主」</v>
      </c>
      <c r="Q50" s="4">
        <v>3</v>
      </c>
      <c r="R50" s="8" t="s">
        <v>1320</v>
      </c>
      <c r="S50" s="4" t="str">
        <f t="shared" si="2"/>
        <v>在营业中请露易兹品尝一下「海胆信玄饼」</v>
      </c>
      <c r="T50" s="4">
        <v>4</v>
      </c>
      <c r="U50" s="4" t="s">
        <v>1499</v>
      </c>
      <c r="V50" s="4" t="str">
        <f t="shared" si="3"/>
        <v>在营业中请露易兹品尝一下「疯帽子茶会」</v>
      </c>
      <c r="W50" s="4">
        <v>5</v>
      </c>
      <c r="X50" s="4"/>
      <c r="Y50" s="4" t="s">
        <v>1507</v>
      </c>
      <c r="Z50" s="4" t="s">
        <v>1498</v>
      </c>
      <c r="AA50" s="6" t="str">
        <f t="shared" si="0"/>
        <v>{'name':'lyz', 'chinese':'露易兹', 'info': '','tag': '特产，小巧，甜，西式，适合拍照，水产，流行喜爱', 'noTag': '饱腹，重油', 'drinks': '可加冰，中酒精，鸡尾酒，现代，啤酒', 'money': '800 - 1000', 'recommendCooks': '毛玉三色冰激凌，无意识妖怪慕斯', 'recommendDrinks': '猩红恶魔，古明地冰激凌，十四夜',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50" s="6" t="str">
        <f t="shared" si="4"/>
        <v>{'name':'lyz', 'chinese':'露易兹', 'recommendCooks': '毛玉三色冰激凌，无意识妖怪慕斯', 'recommendDrinks': '猩红恶魔，古明地冰激凌，十四夜'},</v>
      </c>
    </row>
    <row r="51" spans="1:29" ht="40.15" customHeight="1" x14ac:dyDescent="0.15">
      <c r="A51" s="1" t="s">
        <v>528</v>
      </c>
      <c r="B51" s="10" t="s">
        <v>529</v>
      </c>
      <c r="C51" s="10" t="s">
        <v>530</v>
      </c>
      <c r="D51" s="4" t="s">
        <v>531</v>
      </c>
      <c r="E51" s="4" t="s">
        <v>532</v>
      </c>
      <c r="F51" s="4" t="s">
        <v>533</v>
      </c>
      <c r="G51" s="5" t="s">
        <v>256</v>
      </c>
      <c r="H51" s="4" t="s">
        <v>332</v>
      </c>
      <c r="I51" s="4"/>
      <c r="J51" s="4" t="s">
        <v>332</v>
      </c>
      <c r="K51" s="4"/>
      <c r="L51" s="4" t="s">
        <v>534</v>
      </c>
      <c r="M51" s="4"/>
      <c r="N51" s="4"/>
      <c r="O51" s="4"/>
      <c r="P51" s="4"/>
      <c r="Q51" s="4"/>
      <c r="R51" s="4"/>
      <c r="S51" s="4"/>
      <c r="T51" s="4"/>
      <c r="U51" s="4"/>
      <c r="V51" s="4"/>
      <c r="W51" s="4"/>
      <c r="X51" s="4"/>
      <c r="Y51" s="4"/>
      <c r="Z51" s="4"/>
      <c r="AA51" s="6" t="str">
        <f t="shared" si="0"/>
        <v>{'name':'hpym', 'chinese':'魂魄妖梦', 'info': '','tag': '家常，清淡，鲜，力量涌现', 'noTag': '咸，重油，猎奇', 'drinks': '无酒精，可加热，水果', 'money': '300 - 400', 'recommendCooks': '力量汤*海苔+露水，饭团*海苔+露水', 'recommendDrinks': '', 'rewardCard': {'name':'「」', 'effect': ''}, 'punishCard': {'name':'「」', 'effect': ''}, 'friendship': [], 'location':'妖怪兽道，人间之里，博丽神社，迷途竹林'},</v>
      </c>
      <c r="AB51" s="6" t="str">
        <f t="shared" si="4"/>
        <v>{'name':'hpym', 'chinese':'魂魄妖梦', 'recommendCooks': '力量汤*海苔+露水，饭团*海苔+露水', 'recommendDrinks': ''},</v>
      </c>
    </row>
    <row r="52" spans="1:29" ht="40.15" customHeight="1" x14ac:dyDescent="0.15">
      <c r="A52" s="1" t="s">
        <v>535</v>
      </c>
      <c r="B52" s="10" t="s">
        <v>536</v>
      </c>
      <c r="C52" s="10" t="s">
        <v>537</v>
      </c>
      <c r="D52" s="4" t="s">
        <v>538</v>
      </c>
      <c r="E52" s="4" t="s">
        <v>539</v>
      </c>
      <c r="F52" s="4" t="s">
        <v>540</v>
      </c>
      <c r="G52" s="5" t="s">
        <v>541</v>
      </c>
      <c r="H52" s="4" t="s">
        <v>542</v>
      </c>
      <c r="I52" s="4" t="s">
        <v>543</v>
      </c>
      <c r="J52" s="4" t="s">
        <v>544</v>
      </c>
      <c r="K52" s="4" t="s">
        <v>545</v>
      </c>
      <c r="L52" s="4" t="s">
        <v>546</v>
      </c>
      <c r="M52" s="4"/>
      <c r="N52" s="4"/>
      <c r="O52" s="4"/>
      <c r="P52" s="4"/>
      <c r="Q52" s="4"/>
      <c r="R52" s="4"/>
      <c r="S52" s="4"/>
      <c r="T52" s="4"/>
      <c r="U52" s="4"/>
      <c r="V52" s="4"/>
      <c r="W52" s="4"/>
      <c r="X52" s="4"/>
      <c r="Y52" s="4"/>
      <c r="Z52" s="4"/>
      <c r="AA52" s="6" t="str">
        <f t="shared" si="0"/>
        <v>{'name':'xxsyyz', 'chinese':'西行寺幽幽子', 'info': '','tag': '传说，肉，高级，饱腹，中华，水产，和风，大份', 'noTag': '素，清淡，小巧', 'drinks': '可加冰，高酒精，鸡尾酒', 'money': '1500 - 2000', 'recommendCooks': '大江户船祭，白雪',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 'location':'博丽神社，红魔馆，迷途竹林，神灵庙'},</v>
      </c>
      <c r="AB52" s="6" t="str">
        <f t="shared" si="4"/>
        <v>{'name':'xxsyyz', 'chinese':'西行寺幽幽子', 'recommendCooks': '大江户船祭，白雪', 'recommendDrinks': ''},</v>
      </c>
    </row>
    <row r="53" spans="1:29" ht="40.15" customHeight="1" x14ac:dyDescent="0.15">
      <c r="A53" s="1" t="s">
        <v>547</v>
      </c>
      <c r="B53" s="10" t="s">
        <v>548</v>
      </c>
      <c r="C53" s="10" t="s">
        <v>549</v>
      </c>
      <c r="D53" s="4" t="s">
        <v>550</v>
      </c>
      <c r="E53" s="4"/>
      <c r="F53" s="4" t="s">
        <v>551</v>
      </c>
      <c r="G53" s="5" t="s">
        <v>552</v>
      </c>
      <c r="H53" s="4" t="s">
        <v>332</v>
      </c>
      <c r="I53" s="4"/>
      <c r="J53" s="4" t="s">
        <v>332</v>
      </c>
      <c r="K53" s="4"/>
      <c r="L53" s="4" t="s">
        <v>553</v>
      </c>
      <c r="M53" s="4"/>
      <c r="N53" s="4"/>
      <c r="O53" s="4"/>
      <c r="P53" s="4"/>
      <c r="Q53" s="4"/>
      <c r="R53" s="4"/>
      <c r="S53" s="4"/>
      <c r="T53" s="4"/>
      <c r="U53" s="4"/>
      <c r="V53" s="4"/>
      <c r="W53" s="4"/>
      <c r="X53" s="4"/>
      <c r="Y53" s="4"/>
      <c r="Z53" s="4"/>
      <c r="AA53" s="6" t="str">
        <f t="shared" si="0"/>
        <v>{'name':'ttym', 'chinese':'饕餮尤魔', 'info': '','tag': '肉，饱腹，大份，高级，传说，鲜，生，不可思议，力量涌现', 'noTag': '', 'drinks': '高酒精，烧酒，直饮，辛', 'money': '9999 - 9999', 'recommendCooks': '惠灵顿牛排，大江户船祭', 'recommendDrinks': '', 'rewardCard': {'name':'「」', 'effect': ''}, 'punishCard': {'name':'「」', 'effect': ''}, 'friendship': [], 'location':'妖怪兽道，博丽神社，魔法森林，红魔馆，迷途竹林，妖怪之山，旧地狱，地灵殿，命莲寺，神灵庙，太阳花田，辉针城'},</v>
      </c>
      <c r="AB53" s="6" t="str">
        <f t="shared" si="4"/>
        <v>{'name':'ttym', 'chinese':'饕餮尤魔', 'recommendCooks': '惠灵顿牛排，大江户船祭', 'recommendDrinks': ''},</v>
      </c>
    </row>
    <row r="54" spans="1:29" ht="40.15" customHeight="1" x14ac:dyDescent="0.15">
      <c r="A54" s="1" t="s">
        <v>554</v>
      </c>
      <c r="B54" s="10" t="s">
        <v>555</v>
      </c>
      <c r="C54" s="10" t="s">
        <v>556</v>
      </c>
      <c r="D54" s="4" t="s">
        <v>557</v>
      </c>
      <c r="E54" s="4" t="s">
        <v>557</v>
      </c>
      <c r="F54" s="4" t="s">
        <v>558</v>
      </c>
      <c r="G54" s="5" t="s">
        <v>559</v>
      </c>
      <c r="H54" s="4" t="s">
        <v>560</v>
      </c>
      <c r="I54" s="4" t="s">
        <v>561</v>
      </c>
      <c r="J54" s="4" t="s">
        <v>562</v>
      </c>
      <c r="K54" s="4" t="s">
        <v>563</v>
      </c>
      <c r="L54" s="4" t="s">
        <v>564</v>
      </c>
      <c r="M54" s="4"/>
      <c r="N54" s="4"/>
      <c r="O54" s="4"/>
      <c r="P54" s="4"/>
      <c r="Q54" s="4"/>
      <c r="R54" s="4"/>
      <c r="S54" s="4"/>
      <c r="T54" s="4"/>
      <c r="U54" s="4"/>
      <c r="V54" s="4"/>
      <c r="W54" s="4"/>
      <c r="X54" s="4"/>
      <c r="Y54" s="4"/>
      <c r="Z54" s="4"/>
      <c r="AA54" s="6" t="str">
        <f t="shared" si="0"/>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 'location':'妖怪兽道，人间之里，魔法森林，红魔馆，迷途竹林，妖怪之山，旧地狱，地灵殿，命莲寺，神灵庙，太阳花田，辉针城，月都，魔界'},</v>
      </c>
      <c r="AB54" s="6" t="str">
        <f t="shared" si="4"/>
        <v>{'name':'byz', 'chinese':'八云紫', 'recommendCooks': '大江户船祭', 'recommendDrinks': ''},</v>
      </c>
    </row>
    <row r="55" spans="1:29" ht="40.15" customHeight="1" x14ac:dyDescent="0.15">
      <c r="A55" s="1" t="s">
        <v>565</v>
      </c>
      <c r="B55" s="10" t="s">
        <v>566</v>
      </c>
      <c r="C55" s="10" t="s">
        <v>567</v>
      </c>
      <c r="D55" s="4" t="s">
        <v>568</v>
      </c>
      <c r="E55" s="4" t="s">
        <v>569</v>
      </c>
      <c r="F55" s="4" t="s">
        <v>570</v>
      </c>
      <c r="G55" s="5" t="s">
        <v>571</v>
      </c>
      <c r="H55" s="4"/>
      <c r="I55" s="4"/>
      <c r="J55" s="4"/>
      <c r="K55" s="4"/>
      <c r="L55" s="4" t="s">
        <v>1515</v>
      </c>
      <c r="M55" s="4"/>
      <c r="N55" s="4"/>
      <c r="O55" s="4"/>
      <c r="P55" s="4"/>
      <c r="Q55" s="4"/>
      <c r="R55" s="4"/>
      <c r="S55" s="4"/>
      <c r="T55" s="4"/>
      <c r="U55" s="4"/>
      <c r="V55" s="4"/>
      <c r="W55" s="4"/>
      <c r="X55" s="4"/>
      <c r="Y55" s="4"/>
      <c r="Z55" s="4"/>
      <c r="AA55" s="6" t="str">
        <f t="shared" si="0"/>
        <v>{'name':'mcg', 'chinese':'萌澄果', 'info': '','tag': '甜，肉，水产，梦幻，流行喜爱', 'noTag': '灼热，猎奇，流行厌恶', 'drinks': '甘，可加冰，辛，水果', 'money': '1200 - 1600', 'recommendCooks': '白雪*蜂蜜', 'recommendDrinks': '', 'rewardCard': {}, 'punishCard': {}, 'friendship': [], 'location':'妖怪兽道，人间之里，博丽神社，魔法森林，红魔馆，迷途竹林，妖怪之山，命莲寺，神灵庙，太阳花田，辉针城'},</v>
      </c>
      <c r="AB55" s="6" t="str">
        <f>CONCATENATE("{'name':'",C55,"', 'chinese':'",A55,"', 'recommendCooks': '",L55,"', 'recommendDrinks': '",M55,"'},")</f>
        <v>{'name':'mcg', 'chinese':'萌澄果', 'recommendCooks': '白雪*蜂蜜', 'recommendDrinks': ''},</v>
      </c>
    </row>
    <row r="56" spans="1:29" ht="40.15" customHeight="1" x14ac:dyDescent="0.15">
      <c r="A56" s="1" t="s">
        <v>572</v>
      </c>
      <c r="B56" s="10" t="s">
        <v>573</v>
      </c>
      <c r="C56" s="10" t="s">
        <v>574</v>
      </c>
      <c r="D56" s="4" t="s">
        <v>575</v>
      </c>
      <c r="E56" s="4" t="s">
        <v>576</v>
      </c>
      <c r="F56" s="4" t="s">
        <v>577</v>
      </c>
      <c r="G56" s="5" t="s">
        <v>256</v>
      </c>
      <c r="H56" s="4"/>
      <c r="I56" s="4"/>
      <c r="J56" s="4"/>
      <c r="K56" s="4"/>
      <c r="L56" s="4" t="s">
        <v>578</v>
      </c>
      <c r="M56" s="4"/>
      <c r="N56" s="4"/>
      <c r="O56" s="4"/>
      <c r="P56" s="4"/>
      <c r="Q56" s="4"/>
      <c r="R56" s="4"/>
      <c r="S56" s="4"/>
      <c r="T56" s="4"/>
      <c r="U56" s="4"/>
      <c r="V56" s="4"/>
      <c r="W56" s="4"/>
      <c r="X56" s="4"/>
      <c r="Y56" s="4"/>
      <c r="Z56" s="4"/>
      <c r="AA56" s="6" t="str">
        <f t="shared" si="0"/>
        <v>{'name':'bbttdsyj', 'chinese':'蹦蹦跳跳的三妖精', 'info': '','tag': '梦幻，甜，菌类，小巧，家常，凉爽，流行喜爱', 'noTag': '生，灼热，猎奇，流行厌恶', 'drinks': '苦，甘，水果，无酒精', 'money': '300 - 400', 'recommendCooks': '毛玉三色冰激凌*土豆', 'recommendDrinks': '', 'rewardCard': {}, 'punishCard': {}, 'friendship': [], 'location':'妖怪兽道，人间之里，博丽神社，红魔馆，迷途竹林，妖怪之山'},</v>
      </c>
      <c r="AB56" s="6" t="str">
        <f t="shared" si="4"/>
        <v>{'name':'bbttdsyj', 'chinese':'蹦蹦跳跳的三妖精', 'recommendCooks': '毛玉三色冰激凌*土豆', 'recommendDrinks': ''},</v>
      </c>
    </row>
    <row r="57" spans="1:29" ht="40.15" customHeight="1" x14ac:dyDescent="0.15">
      <c r="A57" s="1" t="s">
        <v>579</v>
      </c>
      <c r="B57" s="10" t="s">
        <v>580</v>
      </c>
      <c r="C57" s="10" t="s">
        <v>581</v>
      </c>
      <c r="D57" s="4" t="s">
        <v>582</v>
      </c>
      <c r="E57" s="4" t="s">
        <v>583</v>
      </c>
      <c r="F57" s="4" t="s">
        <v>584</v>
      </c>
      <c r="G57" s="5" t="s">
        <v>42</v>
      </c>
      <c r="H57" s="4" t="s">
        <v>585</v>
      </c>
      <c r="I57" s="4" t="s">
        <v>586</v>
      </c>
      <c r="J57" s="4" t="s">
        <v>587</v>
      </c>
      <c r="K57" s="4" t="s">
        <v>588</v>
      </c>
      <c r="L57" s="4" t="s">
        <v>589</v>
      </c>
      <c r="M57" s="4"/>
      <c r="N57" s="4"/>
      <c r="O57" s="4"/>
      <c r="P57" s="4"/>
      <c r="Q57" s="4"/>
      <c r="R57" s="4"/>
      <c r="S57" s="4"/>
      <c r="T57" s="4"/>
      <c r="U57" s="4"/>
      <c r="V57" s="4"/>
      <c r="W57" s="4"/>
      <c r="X57" s="4"/>
      <c r="Y57" s="4"/>
      <c r="Z57" s="4"/>
      <c r="AA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c r="AB57" s="6" t="str">
        <f t="shared" si="4"/>
        <v>{'name':'yyl', 'chinese':'冴月麟', 'recommendCooks': '水饺*辣椒+水产，豚骨拉面，秘制小鱼干', 'recommendDrinks': ''},</v>
      </c>
      <c r="AC57" s="6" t="str">
        <f>CONCATENATE("{'name':'",C57,"', 'chinese':'",A57,"', 'info': '','tag': '",D57,"', 'noTag': '",E57,"', 'drinks': '",F57,"', 'money': '",G57,"', 'recommendCooks': '",L57,"', 'recommendDrinks': '",M57,"',",IF(H57="", " 'rewardCard': {}, 'punishCard': {},", " 'rewardCard': {'name':'"&amp;H57&amp;"', 'effect': '"&amp;I57&amp;"'}, 'punishCard': {'name':'"&amp;J57&amp;"', 'effect': '"&amp;K57&amp;"'},"),IF(N57="", " 'friendship': [],", " 'friendship': [{'name':'"&amp;N57&amp;"', 'condition':'"&amp;O57&amp;"', 'task': '"&amp;P57&amp;"'}, {'name':'"&amp;Q57&amp;"', 'condition':'"&amp;R57&amp;"', 'task': '"&amp;S57&amp;"'}, {'name':'"&amp;T57&amp;"', 'condition':'"&amp;U57&amp;"', 'task': '"&amp;V57&amp;"'}, {'name':'"&amp;W57&amp;"', 'condition':'"&amp;X57&amp;"', 'task': '"&amp;Y57&amp;"'}],")," 'location':'",B57,"'},")</f>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 'location':'妖怪兽道，人间之里，博丽神社，红魔馆，迷途竹林'},</v>
      </c>
    </row>
    <row r="58" spans="1:29" ht="40.15" customHeight="1" x14ac:dyDescent="0.15">
      <c r="A58" s="1" t="s">
        <v>590</v>
      </c>
      <c r="B58" s="10" t="s">
        <v>591</v>
      </c>
      <c r="C58" s="10" t="s">
        <v>592</v>
      </c>
      <c r="D58" s="4" t="s">
        <v>593</v>
      </c>
      <c r="E58" s="4" t="s">
        <v>594</v>
      </c>
      <c r="F58" s="4" t="s">
        <v>595</v>
      </c>
      <c r="G58" s="5" t="s">
        <v>53</v>
      </c>
      <c r="H58" s="4" t="s">
        <v>596</v>
      </c>
      <c r="I58" s="4" t="s">
        <v>597</v>
      </c>
      <c r="J58" s="4" t="s">
        <v>598</v>
      </c>
      <c r="K58" s="4" t="s">
        <v>599</v>
      </c>
      <c r="L58" s="4" t="s">
        <v>600</v>
      </c>
      <c r="M58" s="4"/>
      <c r="N58" s="4"/>
      <c r="O58" s="4"/>
      <c r="P58" s="4"/>
      <c r="Q58" s="4"/>
      <c r="R58" s="4"/>
      <c r="S58" s="4"/>
      <c r="T58" s="4"/>
      <c r="U58" s="4"/>
      <c r="V58" s="4"/>
      <c r="W58" s="4"/>
      <c r="X58" s="4"/>
      <c r="Y58" s="4"/>
      <c r="Z58" s="4"/>
      <c r="AA58" s="6" t="str">
        <f t="shared" ref="AA58:AA59" si="5">CONCATENATE("{'name':'",C58,"', 'chinese':'",A58,"', 'info': '','tag': '",D58,"', 'noTag': '",E58,"', 'drinks': '",F58,"', 'money': '",G58,"', 'recommendCooks': '",L58,"', 'recommendDrinks': '",M58,"',",IF(H58="", " 'rewardCard': {}, 'punishCard': {},", " 'rewardCard': {'name':'"&amp;H58&amp;"', 'effect': '"&amp;I58&amp;"'}, 'punishCard': {'name':'"&amp;J58&amp;"', 'effect': '"&amp;K58&amp;"'},"),IF(N58="", " 'friendship': [],", " 'friendship': [{'name':'"&amp;N58&amp;"', 'condition':'"&amp;O58&amp;"', 'task': '"&amp;P58&amp;"'}, {'name':'"&amp;Q58&amp;"', 'condition':'"&amp;R58&amp;"', 'task': '"&amp;S58&amp;"'}, {'name':'"&amp;T58&amp;"', 'condition':'"&amp;U58&amp;"', 'task': '"&amp;V58&amp;"'}, {'name':'"&amp;W58&amp;"', 'condition':'"&amp;X58&amp;"', 'task': '"&amp;Y58&amp;"'}],")," 'location':'",B58,"'},")</f>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 'location':'妖怪兽道，博丽神社，红魔馆，迷途竹林，妖怪之山'},</v>
      </c>
      <c r="AB58" s="6" t="str">
        <f t="shared" si="4"/>
        <v>{'name':'lkx', 'chinese':'立空汐', 'recommendCooks': '白雪，幻想佛跳墙', 'recommendDrinks': ''},</v>
      </c>
    </row>
    <row r="59" spans="1:29" ht="40.15" customHeight="1" x14ac:dyDescent="0.15">
      <c r="A59" s="1" t="s">
        <v>601</v>
      </c>
      <c r="B59" s="10" t="s">
        <v>602</v>
      </c>
      <c r="C59" s="10" t="s">
        <v>603</v>
      </c>
      <c r="D59" s="4" t="s">
        <v>604</v>
      </c>
      <c r="E59" s="4" t="s">
        <v>605</v>
      </c>
      <c r="F59" s="4" t="s">
        <v>606</v>
      </c>
      <c r="G59" s="5" t="s">
        <v>607</v>
      </c>
      <c r="H59" s="4" t="s">
        <v>608</v>
      </c>
      <c r="I59" s="4" t="s">
        <v>609</v>
      </c>
      <c r="J59" s="4" t="s">
        <v>610</v>
      </c>
      <c r="K59" s="4" t="s">
        <v>611</v>
      </c>
      <c r="L59" s="4" t="s">
        <v>612</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1"/>
  <sheetViews>
    <sheetView topLeftCell="A73" workbookViewId="0">
      <selection activeCell="F76" sqref="F76"/>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6" width="8.375" style="12" customWidth="1"/>
    <col min="7" max="7" width="34.625" style="12" customWidth="1"/>
    <col min="8" max="8" width="13.75" style="12" customWidth="1"/>
    <col min="9" max="9" width="15.875" style="12" customWidth="1"/>
    <col min="10" max="10" width="99.125" style="12" customWidth="1"/>
    <col min="11" max="16384" width="8.875" style="12"/>
  </cols>
  <sheetData>
    <row r="1" spans="1:10" x14ac:dyDescent="0.15">
      <c r="A1" s="1" t="s">
        <v>613</v>
      </c>
      <c r="B1" s="1" t="s">
        <v>614</v>
      </c>
      <c r="C1" s="1" t="s">
        <v>619</v>
      </c>
      <c r="D1" s="1" t="s">
        <v>1363</v>
      </c>
      <c r="E1" s="1" t="s">
        <v>615</v>
      </c>
      <c r="F1" s="1" t="s">
        <v>616</v>
      </c>
      <c r="G1" s="1" t="s">
        <v>617</v>
      </c>
      <c r="H1" s="1" t="s">
        <v>618</v>
      </c>
      <c r="I1" s="1" t="s">
        <v>1368</v>
      </c>
    </row>
    <row r="2" spans="1:10" ht="40.15" customHeight="1" x14ac:dyDescent="0.15">
      <c r="A2" s="1" t="s">
        <v>639</v>
      </c>
      <c r="B2" s="10" t="s">
        <v>640</v>
      </c>
      <c r="C2" s="10" t="s">
        <v>644</v>
      </c>
      <c r="D2" s="10" t="str">
        <f>IF("炒锅"=C2,"cook3", IF("煮锅"=C2,"cook1", IF("料理台"=C2,"cook5", IF("烤架"=C2,"cook2", IF("蒸锅"=C2,"cook4")))))</f>
        <v>cook1</v>
      </c>
      <c r="E2" s="10">
        <v>1</v>
      </c>
      <c r="F2" s="10">
        <v>8</v>
      </c>
      <c r="G2" s="10" t="s">
        <v>641</v>
      </c>
      <c r="H2" s="10" t="s">
        <v>642</v>
      </c>
      <c r="I2" s="10" t="s">
        <v>643</v>
      </c>
      <c r="J2" s="12" t="str">
        <f>CONCATENATE("{'name':'",B2,"', 'chinese':'",A2,"', 'cooker':'",D2,"', 'tag': '",G2,"', 'withNo': '",H2,"', 'material': '",I2,"', 'level':'",E2,"', 'money': '",F2,"'},")</f>
        <v>{'name':'hxwzt', 'chinese':'海鲜味噌汤', 'cooker':'cook1', 'tag': '实惠，素，家常，汤羹', 'withNo': '重油', 'material': '海苔', 'level':'1', 'money': '8'},</v>
      </c>
    </row>
    <row r="3" spans="1:10" ht="40.15" customHeight="1" x14ac:dyDescent="0.15">
      <c r="A3" s="1" t="s">
        <v>620</v>
      </c>
      <c r="B3" s="10" t="s">
        <v>621</v>
      </c>
      <c r="C3" s="10" t="s">
        <v>1364</v>
      </c>
      <c r="D3" s="10" t="str">
        <f>IF("炒锅"=C3,"cook3", IF("煮锅"=C3,"cook1", IF("料理台"=C3,"cook5", IF("烤架"=C3,"cook2", IF("蒸锅"=C3,"cook4")))))</f>
        <v>cook3</v>
      </c>
      <c r="E3" s="10">
        <v>1</v>
      </c>
      <c r="F3" s="10">
        <v>15</v>
      </c>
      <c r="G3" s="10" t="s">
        <v>622</v>
      </c>
      <c r="H3" s="10"/>
      <c r="I3" s="10" t="s">
        <v>623</v>
      </c>
      <c r="J3" s="12" t="str">
        <f>CONCATENATE("{'name':'",B3,"', 'chinese':'",A3,"', 'cooker':'",D3,"', 'tag': '",G3,"', 'withNo': '",H3,"', 'material': '",I3,"', 'level':'",E3,"', 'money': '",F3,"'},")</f>
        <v>{'name':'crs', 'chinese':'炒肉丝', 'cooker':'cook3', 'tag': '实惠，肉，家常，重油，下酒，中华', 'withNo': '', 'material': '猪肉', 'level':'1', 'money': '15'},</v>
      </c>
    </row>
    <row r="4" spans="1:10" ht="40.15" customHeight="1" x14ac:dyDescent="0.15">
      <c r="A4" s="1" t="s">
        <v>624</v>
      </c>
      <c r="B4" s="10" t="s">
        <v>625</v>
      </c>
      <c r="C4" s="10" t="s">
        <v>1364</v>
      </c>
      <c r="D4" s="10" t="str">
        <f t="shared" ref="D4:D66" si="0">IF("炒锅"=C4,"cook3", IF("煮锅"=C4,"cook1", IF("料理台"=C4,"cook5", IF("烤架"=C4,"cook2", IF("蒸锅"=C4,"cook4")))))</f>
        <v>cook3</v>
      </c>
      <c r="E4" s="10">
        <v>1</v>
      </c>
      <c r="F4" s="10">
        <v>24</v>
      </c>
      <c r="G4" s="10" t="s">
        <v>626</v>
      </c>
      <c r="H4" s="10" t="s">
        <v>627</v>
      </c>
      <c r="I4" s="10" t="s">
        <v>628</v>
      </c>
      <c r="J4" s="12" t="str">
        <f t="shared" ref="J4:J57" si="1">CONCATENATE("{'name':'",B4,"', 'chinese':'",A4,"', 'cooker':'",D4,"', 'tag': '",G4,"', 'withNo': '",H4,"', 'material': '",I4,"', 'level':'",E4,"', 'money': '",F4,"'},")</f>
        <v>{'name':'cdf', 'chinese':'臭豆腐', 'cooker':'cook3', 'tag': '素，中华，猎奇，辣', 'withNo': '甜，果味', 'material': '豆腐，辣椒', 'level':'1', 'money': '24'},</v>
      </c>
    </row>
    <row r="5" spans="1:10" ht="40.15" customHeight="1" x14ac:dyDescent="0.15">
      <c r="A5" s="1" t="s">
        <v>629</v>
      </c>
      <c r="B5" s="10" t="s">
        <v>630</v>
      </c>
      <c r="C5" s="10" t="s">
        <v>633</v>
      </c>
      <c r="D5" s="10" t="str">
        <f t="shared" si="0"/>
        <v>cook1</v>
      </c>
      <c r="E5" s="10">
        <v>1</v>
      </c>
      <c r="F5" s="10">
        <v>19</v>
      </c>
      <c r="G5" s="10" t="s">
        <v>631</v>
      </c>
      <c r="H5" s="10"/>
      <c r="I5" s="10" t="s">
        <v>632</v>
      </c>
      <c r="J5" s="12" t="str">
        <f t="shared" si="1"/>
        <v>{'name':'dfg', 'chinese':'豆腐锅', 'cooker':'cook1', 'tag': '实惠，素，清淡，和风，灼热', 'withNo': '', 'material': '豆腐', 'level':'1', 'money': '19'},</v>
      </c>
    </row>
    <row r="6" spans="1:10" ht="40.15" customHeight="1" x14ac:dyDescent="0.15">
      <c r="A6" s="1" t="s">
        <v>634</v>
      </c>
      <c r="B6" s="10" t="s">
        <v>635</v>
      </c>
      <c r="C6" s="10" t="s">
        <v>1365</v>
      </c>
      <c r="D6" s="10" t="str">
        <f t="shared" si="0"/>
        <v>cook5</v>
      </c>
      <c r="E6" s="10">
        <v>1</v>
      </c>
      <c r="F6" s="10">
        <v>6</v>
      </c>
      <c r="G6" s="10" t="s">
        <v>636</v>
      </c>
      <c r="H6" s="10"/>
      <c r="I6" s="10" t="s">
        <v>637</v>
      </c>
      <c r="J6" s="12" t="str">
        <f t="shared" si="1"/>
        <v>{'name':'ft', 'chinese':'饭团', 'cooker':'cook5', 'tag': '实惠，素，家常，饱腹，和风', 'withNo': '', 'material': '海苔', 'level':'1', 'money': '6'},</v>
      </c>
    </row>
    <row r="7" spans="1:10" ht="40.15" customHeight="1" x14ac:dyDescent="0.15">
      <c r="A7" s="1" t="s">
        <v>645</v>
      </c>
      <c r="B7" s="10" t="s">
        <v>646</v>
      </c>
      <c r="C7" s="10" t="s">
        <v>1366</v>
      </c>
      <c r="D7" s="10" t="str">
        <f t="shared" si="0"/>
        <v>cook2</v>
      </c>
      <c r="E7" s="10">
        <v>1</v>
      </c>
      <c r="F7" s="10">
        <v>18</v>
      </c>
      <c r="G7" s="10" t="s">
        <v>647</v>
      </c>
      <c r="H7" s="10"/>
      <c r="I7" s="10" t="s">
        <v>648</v>
      </c>
      <c r="J7" s="12" t="str">
        <f t="shared" si="1"/>
        <v>{'name':'kmg', 'chinese':'烤蘑菇', 'cooker':'cook2', 'tag': '实惠，素，咸，灼热，菌类，烧烤', 'withNo': '', 'material': '蘑菇', 'level':'1', 'money': '18'},</v>
      </c>
    </row>
    <row r="8" spans="1:10" ht="40.15" customHeight="1" x14ac:dyDescent="0.15">
      <c r="A8" s="1" t="s">
        <v>650</v>
      </c>
      <c r="B8" s="10" t="s">
        <v>651</v>
      </c>
      <c r="C8" s="10" t="s">
        <v>655</v>
      </c>
      <c r="D8" s="10" t="str">
        <f t="shared" si="0"/>
        <v>cook5</v>
      </c>
      <c r="E8" s="10">
        <v>1</v>
      </c>
      <c r="F8" s="10">
        <v>20</v>
      </c>
      <c r="G8" s="10" t="s">
        <v>652</v>
      </c>
      <c r="H8" s="10" t="s">
        <v>653</v>
      </c>
      <c r="I8" s="10" t="s">
        <v>654</v>
      </c>
      <c r="J8" s="12" t="str">
        <f t="shared" si="1"/>
        <v>{'name':'lcdh', 'chinese':'凉菜雕花', 'cooker':'cook5', 'tag': '素，清淡，适合拍照，凉爽', 'withNo': '肉，灼热', 'material': '萝卜', 'level':'1', 'money': '20'},</v>
      </c>
    </row>
    <row r="9" spans="1:10" ht="40.15" customHeight="1" x14ac:dyDescent="0.15">
      <c r="A9" s="1" t="s">
        <v>656</v>
      </c>
      <c r="B9" s="10" t="s">
        <v>657</v>
      </c>
      <c r="C9" s="10" t="s">
        <v>1364</v>
      </c>
      <c r="D9" s="10" t="str">
        <f t="shared" si="0"/>
        <v>cook3</v>
      </c>
      <c r="E9" s="10">
        <v>1</v>
      </c>
      <c r="F9" s="10">
        <v>20</v>
      </c>
      <c r="G9" s="10" t="s">
        <v>658</v>
      </c>
      <c r="H9" s="10"/>
      <c r="I9" s="10" t="s">
        <v>659</v>
      </c>
      <c r="J9" s="12" t="str">
        <f t="shared" si="1"/>
        <v>{'name':'mgrp', 'chinese':'蘑菇肉片', 'cooker':'cook3', 'tag': '肉，家常，重油，菌类', 'withNo': '', 'material': '蘑菇，猪肉', 'level':'1', 'money': '20'},</v>
      </c>
    </row>
    <row r="10" spans="1:10" ht="40.15" customHeight="1" x14ac:dyDescent="0.15">
      <c r="A10" s="1" t="s">
        <v>660</v>
      </c>
      <c r="B10" s="10" t="s">
        <v>661</v>
      </c>
      <c r="C10" s="10" t="s">
        <v>664</v>
      </c>
      <c r="D10" s="10" t="str">
        <f t="shared" si="0"/>
        <v>cook1</v>
      </c>
      <c r="E10" s="10">
        <v>1</v>
      </c>
      <c r="F10" s="10">
        <v>28</v>
      </c>
      <c r="G10" s="10" t="s">
        <v>662</v>
      </c>
      <c r="H10" s="10"/>
      <c r="I10" s="10" t="s">
        <v>663</v>
      </c>
      <c r="J10" s="12" t="str">
        <f t="shared" si="1"/>
        <v>{'name':'nxmgt', 'chinese':'奶香蘑菇汤', 'cooker':'cook1', 'tag': '家常，适合拍照，菌类', 'withNo': '', 'material': '蘑菇，土豆，奶油', 'level':'1', 'money': '28'},</v>
      </c>
    </row>
    <row r="11" spans="1:10" ht="40.15" customHeight="1" x14ac:dyDescent="0.15">
      <c r="A11" s="1" t="s">
        <v>665</v>
      </c>
      <c r="B11" s="10" t="s">
        <v>666</v>
      </c>
      <c r="C11" s="10" t="s">
        <v>655</v>
      </c>
      <c r="D11" s="10" t="str">
        <f t="shared" si="0"/>
        <v>cook5</v>
      </c>
      <c r="E11" s="10">
        <v>1</v>
      </c>
      <c r="F11" s="10">
        <v>28</v>
      </c>
      <c r="G11" s="10" t="s">
        <v>667</v>
      </c>
      <c r="H11" s="10"/>
      <c r="I11" s="10" t="s">
        <v>668</v>
      </c>
      <c r="J11" s="12" t="str">
        <f t="shared" si="1"/>
        <v>{'name':'swss', 'chinese':'手握寿司', 'cooker':'cook5', 'tag': '水产，清淡，和风，鲜，生，文化底蕴', 'withNo': '', 'material': '三文鱼，金枪鱼', 'level':'1', 'money': '28'},</v>
      </c>
    </row>
    <row r="12" spans="1:10" ht="40.15" customHeight="1" x14ac:dyDescent="0.15">
      <c r="A12" s="1" t="s">
        <v>669</v>
      </c>
      <c r="B12" s="10" t="s">
        <v>670</v>
      </c>
      <c r="C12" s="10" t="s">
        <v>673</v>
      </c>
      <c r="D12" s="10" t="str">
        <f t="shared" si="0"/>
        <v>cook4</v>
      </c>
      <c r="E12" s="10">
        <v>1</v>
      </c>
      <c r="F12" s="10">
        <v>8</v>
      </c>
      <c r="G12" s="10" t="s">
        <v>671</v>
      </c>
      <c r="H12" s="10"/>
      <c r="I12" s="10" t="s">
        <v>672</v>
      </c>
      <c r="J12" s="12" t="str">
        <f t="shared" si="1"/>
        <v>{'name':'skb', 'chinese':'司康饼', 'cooker':'cook4', 'tag': '实惠，饱腹，西式', 'withNo': '', 'material': '黄油，面粉', 'level':'1', 'money': '8'},</v>
      </c>
    </row>
    <row r="13" spans="1:10" ht="40.15" customHeight="1" x14ac:dyDescent="0.15">
      <c r="A13" s="1" t="s">
        <v>674</v>
      </c>
      <c r="B13" s="10" t="s">
        <v>675</v>
      </c>
      <c r="C13" s="10" t="s">
        <v>1364</v>
      </c>
      <c r="D13" s="10" t="str">
        <f t="shared" si="0"/>
        <v>cook3</v>
      </c>
      <c r="E13" s="10">
        <v>1</v>
      </c>
      <c r="F13" s="10">
        <v>22</v>
      </c>
      <c r="G13" s="10" t="s">
        <v>676</v>
      </c>
      <c r="H13" s="10" t="s">
        <v>677</v>
      </c>
      <c r="I13" s="10" t="s">
        <v>678</v>
      </c>
      <c r="J13" s="12" t="str">
        <f t="shared" si="1"/>
        <v>{'name':'tdklb', 'chinese':'土豆可乐饼', 'cooker':'cook3', 'tag': '素，家常，重油', 'withNo': '凉爽', 'material': '土豆', 'level':'1', 'money': '22'},</v>
      </c>
    </row>
    <row r="14" spans="1:10" ht="40.15" customHeight="1" x14ac:dyDescent="0.15">
      <c r="A14" s="1" t="s">
        <v>1480</v>
      </c>
      <c r="B14" s="10" t="s">
        <v>1559</v>
      </c>
      <c r="C14" s="10" t="s">
        <v>1364</v>
      </c>
      <c r="D14" s="10" t="str">
        <f t="shared" si="0"/>
        <v>cook3</v>
      </c>
      <c r="E14" s="10">
        <v>1</v>
      </c>
      <c r="F14" s="10">
        <v>19</v>
      </c>
      <c r="G14" s="10" t="s">
        <v>679</v>
      </c>
      <c r="H14" s="10"/>
      <c r="I14" s="10" t="s">
        <v>680</v>
      </c>
      <c r="J14" s="12" t="str">
        <f t="shared" si="1"/>
        <v>{'name':'xzct', 'chinese':'香炸蝉蜕', 'cooker':'cook3', 'tag': '实惠，重油，猎奇', 'withNo': '', 'material': '蝉蜕', 'level':'1', 'money': '19'},</v>
      </c>
    </row>
    <row r="15" spans="1:10" ht="40.15" customHeight="1" x14ac:dyDescent="0.15">
      <c r="A15" s="1" t="s">
        <v>681</v>
      </c>
      <c r="B15" s="10" t="s">
        <v>682</v>
      </c>
      <c r="C15" s="10" t="s">
        <v>655</v>
      </c>
      <c r="D15" s="10" t="str">
        <f t="shared" si="0"/>
        <v>cook5</v>
      </c>
      <c r="E15" s="10">
        <v>1</v>
      </c>
      <c r="F15" s="10">
        <v>16</v>
      </c>
      <c r="G15" s="10" t="s">
        <v>683</v>
      </c>
      <c r="H15" s="10"/>
      <c r="I15" s="10" t="s">
        <v>684</v>
      </c>
      <c r="J15" s="12" t="str">
        <f t="shared" si="1"/>
        <v>{'name':'yhg', 'chinese':'腌黄瓜', 'cooker':'cook5', 'tag': '实惠，素，下酒，咸，小巧', 'withNo': '', 'material': '黄瓜，黑盐', 'level':'1', 'money': '16'},</v>
      </c>
    </row>
    <row r="16" spans="1:10" ht="40.15" customHeight="1" x14ac:dyDescent="0.15">
      <c r="A16" s="1" t="s">
        <v>685</v>
      </c>
      <c r="B16" s="10" t="s">
        <v>686</v>
      </c>
      <c r="C16" s="10" t="s">
        <v>1364</v>
      </c>
      <c r="D16" s="10" t="str">
        <f t="shared" si="0"/>
        <v>cook3</v>
      </c>
      <c r="E16" s="10">
        <v>1</v>
      </c>
      <c r="F16" s="10">
        <v>16</v>
      </c>
      <c r="G16" s="10" t="s">
        <v>687</v>
      </c>
      <c r="H16" s="10"/>
      <c r="I16" s="10" t="s">
        <v>632</v>
      </c>
      <c r="J16" s="12" t="str">
        <f t="shared" si="1"/>
        <v>{'name':'ydf', 'chinese':'油豆腐', 'cooker':'cook3', 'tag': '实惠，素，家常，重油，和风', 'withNo': '', 'material': '豆腐', 'level':'1', 'money': '16'},</v>
      </c>
    </row>
    <row r="17" spans="1:10" ht="40.15" customHeight="1" x14ac:dyDescent="0.15">
      <c r="A17" s="1" t="s">
        <v>688</v>
      </c>
      <c r="B17" s="10" t="s">
        <v>689</v>
      </c>
      <c r="C17" s="10" t="s">
        <v>1364</v>
      </c>
      <c r="D17" s="10" t="str">
        <f t="shared" si="0"/>
        <v>cook3</v>
      </c>
      <c r="E17" s="10">
        <v>1</v>
      </c>
      <c r="F17" s="10">
        <v>22</v>
      </c>
      <c r="G17" s="10" t="s">
        <v>690</v>
      </c>
      <c r="H17" s="10" t="s">
        <v>691</v>
      </c>
      <c r="I17" s="10" t="s">
        <v>692</v>
      </c>
      <c r="J17" s="12" t="str">
        <f t="shared" si="1"/>
        <v>{'name':'zxtfl', 'chinese':'炸虾天妇罗', 'cooker':'cook3', 'tag': '重油，下酒', 'withNo': '清淡', 'material': '虾，面粉', 'level':'1', 'money': '22'},</v>
      </c>
    </row>
    <row r="18" spans="1:10" ht="40.15" customHeight="1" x14ac:dyDescent="0.15">
      <c r="A18" s="1" t="s">
        <v>693</v>
      </c>
      <c r="B18" s="10" t="s">
        <v>694</v>
      </c>
      <c r="C18" s="10" t="s">
        <v>644</v>
      </c>
      <c r="D18" s="10" t="str">
        <f t="shared" si="0"/>
        <v>cook1</v>
      </c>
      <c r="E18" s="10">
        <v>1</v>
      </c>
      <c r="F18" s="10">
        <v>22</v>
      </c>
      <c r="G18" s="10" t="s">
        <v>695</v>
      </c>
      <c r="H18" s="10"/>
      <c r="I18" s="10" t="s">
        <v>696</v>
      </c>
      <c r="J18" s="12" t="str">
        <f t="shared" si="1"/>
        <v>{'name':'zdf', 'chinese':'煮豆腐', 'cooker':'cook1', 'tag': '素，家常，清淡', 'withNo': '', 'material': '豆腐', 'level':'1', 'money': '22'},</v>
      </c>
    </row>
    <row r="19" spans="1:10" ht="40.15" customHeight="1" x14ac:dyDescent="0.15">
      <c r="A19" s="1" t="s">
        <v>697</v>
      </c>
      <c r="B19" s="10" t="s">
        <v>698</v>
      </c>
      <c r="C19" s="10" t="s">
        <v>644</v>
      </c>
      <c r="D19" s="10" t="str">
        <f t="shared" si="0"/>
        <v>cook1</v>
      </c>
      <c r="E19" s="10">
        <v>2</v>
      </c>
      <c r="F19" s="10">
        <v>65</v>
      </c>
      <c r="G19" s="10" t="s">
        <v>699</v>
      </c>
      <c r="H19" s="10"/>
      <c r="I19" s="10" t="s">
        <v>700</v>
      </c>
      <c r="J19" s="12" t="str">
        <f t="shared" si="1"/>
        <v>{'name':'bglbpgt', 'chinese':'白果萝卜排骨汤', 'cooker':'cook1', 'tag': '昂贵，肉，中华，灼热，汤羹', 'withNo': '', 'material': '白果，猪肉，萝卜', 'level':'2', 'money': '65'},</v>
      </c>
    </row>
    <row r="20" spans="1:10" ht="40.15" customHeight="1" x14ac:dyDescent="0.15">
      <c r="A20" s="1" t="s">
        <v>701</v>
      </c>
      <c r="B20" s="10" t="s">
        <v>702</v>
      </c>
      <c r="C20" s="10" t="s">
        <v>638</v>
      </c>
      <c r="D20" s="10" t="str">
        <f t="shared" si="0"/>
        <v>cook5</v>
      </c>
      <c r="E20" s="10">
        <v>2</v>
      </c>
      <c r="F20" s="10">
        <v>55</v>
      </c>
      <c r="G20" s="10" t="s">
        <v>703</v>
      </c>
      <c r="H20" s="10" t="s">
        <v>704</v>
      </c>
      <c r="I20" s="10" t="s">
        <v>705</v>
      </c>
      <c r="J20" s="12" t="str">
        <f t="shared" si="1"/>
        <v>{'name':'btsbq', 'chinese':'白桃生八桥', 'cooker':'cook5', 'tag': '和风，甜，果味', 'withNo': '肉，水产，咸，鲜', 'material': '糯米，桃子', 'level':'2', 'money': '55'},</v>
      </c>
    </row>
    <row r="21" spans="1:10" ht="40.15" customHeight="1" x14ac:dyDescent="0.15">
      <c r="A21" s="1" t="s">
        <v>706</v>
      </c>
      <c r="B21" s="10" t="s">
        <v>707</v>
      </c>
      <c r="C21" s="10" t="s">
        <v>1364</v>
      </c>
      <c r="D21" s="10" t="str">
        <f t="shared" si="0"/>
        <v>cook3</v>
      </c>
      <c r="E21" s="10">
        <v>2</v>
      </c>
      <c r="F21" s="10">
        <v>35</v>
      </c>
      <c r="G21" s="10" t="s">
        <v>708</v>
      </c>
      <c r="H21" s="10" t="s">
        <v>709</v>
      </c>
      <c r="I21" s="10" t="s">
        <v>710</v>
      </c>
      <c r="J21" s="12" t="str">
        <f t="shared" si="1"/>
        <v>{'name':'bndkd', 'chinese':'班尼迪克蛋', 'cooker':'cook3', 'tag': '饱腹，西式，生，小巧', 'withNo': '甜，果味', 'material': '鸡蛋，竹笋，黄油', 'level':'2', 'money': '35'},</v>
      </c>
    </row>
    <row r="22" spans="1:10" ht="40.15" customHeight="1" x14ac:dyDescent="0.15">
      <c r="A22" s="1" t="s">
        <v>711</v>
      </c>
      <c r="B22" s="10" t="s">
        <v>712</v>
      </c>
      <c r="C22" s="10" t="s">
        <v>638</v>
      </c>
      <c r="D22" s="10" t="str">
        <f t="shared" si="0"/>
        <v>cook5</v>
      </c>
      <c r="E22" s="10">
        <v>2</v>
      </c>
      <c r="F22" s="10">
        <v>25</v>
      </c>
      <c r="G22" s="10" t="s">
        <v>713</v>
      </c>
      <c r="H22" s="10" t="s">
        <v>714</v>
      </c>
      <c r="I22" s="10" t="s">
        <v>715</v>
      </c>
      <c r="J22" s="12" t="str">
        <f t="shared" si="1"/>
        <v>{'name':'bjtxmtsl', 'chinese':'北极甜虾蜜桃色拉', 'cooker':'cook5', 'tag': '水产，素，清淡，甜，适合拍照，不可思议，果味', 'withNo': '咸，肉', 'material': '桃子，虾，冰块', 'level':'2', 'money': '25'},</v>
      </c>
    </row>
    <row r="23" spans="1:10" ht="40.15" customHeight="1" x14ac:dyDescent="0.15">
      <c r="A23" s="1" t="s">
        <v>716</v>
      </c>
      <c r="B23" s="10" t="s">
        <v>717</v>
      </c>
      <c r="C23" s="10" t="s">
        <v>1364</v>
      </c>
      <c r="D23" s="10" t="str">
        <f t="shared" si="0"/>
        <v>cook3</v>
      </c>
      <c r="E23" s="10">
        <v>2</v>
      </c>
      <c r="F23" s="10">
        <v>24</v>
      </c>
      <c r="G23" s="10" t="s">
        <v>718</v>
      </c>
      <c r="H23" s="10"/>
      <c r="I23" s="10" t="s">
        <v>719</v>
      </c>
      <c r="J23" s="12" t="str">
        <f t="shared" si="1"/>
        <v>{'name':'dbs', 'chinese':'大阪烧', 'cooker':'cook3', 'tag': '和风，招牌，适合拍照，小巧', 'withNo': '', 'material': '面粉，鸡蛋，萝卜', 'level':'2', 'money': '24'},</v>
      </c>
    </row>
    <row r="24" spans="1:10" ht="40.15" customHeight="1" x14ac:dyDescent="0.15">
      <c r="A24" s="1" t="s">
        <v>720</v>
      </c>
      <c r="B24" s="10" t="s">
        <v>721</v>
      </c>
      <c r="C24" s="10" t="s">
        <v>664</v>
      </c>
      <c r="D24" s="10" t="str">
        <f t="shared" si="0"/>
        <v>cook1</v>
      </c>
      <c r="E24" s="10">
        <v>2</v>
      </c>
      <c r="F24" s="10">
        <v>21</v>
      </c>
      <c r="G24" s="10" t="s">
        <v>722</v>
      </c>
      <c r="H24" s="10" t="s">
        <v>642</v>
      </c>
      <c r="I24" s="10" t="s">
        <v>632</v>
      </c>
      <c r="J24" s="12" t="str">
        <f t="shared" si="1"/>
        <v>{'name':'dfwz', 'chinese':'豆腐味噌', 'cooker':'cook1', 'tag': '素，家常，清淡，和风，汤羹', 'withNo': '重油', 'material': '豆腐', 'level':'2', 'money': '21'},</v>
      </c>
    </row>
    <row r="25" spans="1:10" ht="40.15" customHeight="1" x14ac:dyDescent="0.15">
      <c r="A25" s="1" t="s">
        <v>723</v>
      </c>
      <c r="B25" s="10" t="s">
        <v>724</v>
      </c>
      <c r="C25" s="10" t="s">
        <v>1364</v>
      </c>
      <c r="D25" s="10" t="str">
        <f t="shared" si="0"/>
        <v>cook3</v>
      </c>
      <c r="E25" s="10">
        <v>2</v>
      </c>
      <c r="F25" s="10">
        <v>40</v>
      </c>
      <c r="G25" s="10" t="s">
        <v>725</v>
      </c>
      <c r="H25" s="10"/>
      <c r="I25" s="10" t="s">
        <v>726</v>
      </c>
      <c r="J25" s="12" t="str">
        <f t="shared" si="1"/>
        <v>{'name':'hjsyb', 'chinese':'黄金酥鱼饼', 'cooker':'cook3', 'tag': '水产，重油，下酒，力量涌现', 'withNo': '', 'material': '鳟鱼，面粉，蜂蜜', 'level':'2', 'money': '40'},</v>
      </c>
    </row>
    <row r="26" spans="1:10" ht="40.15" customHeight="1" x14ac:dyDescent="0.15">
      <c r="A26" s="1" t="s">
        <v>727</v>
      </c>
      <c r="B26" s="10" t="s">
        <v>728</v>
      </c>
      <c r="C26" s="10" t="s">
        <v>1364</v>
      </c>
      <c r="D26" s="10" t="str">
        <f t="shared" si="0"/>
        <v>cook3</v>
      </c>
      <c r="E26" s="10">
        <v>2</v>
      </c>
      <c r="F26" s="10">
        <v>69</v>
      </c>
      <c r="G26" s="10" t="s">
        <v>729</v>
      </c>
      <c r="H26" s="10" t="s">
        <v>730</v>
      </c>
      <c r="I26" s="10" t="s">
        <v>731</v>
      </c>
      <c r="J26" s="12" t="str">
        <f t="shared" si="1"/>
        <v>{'name':'hynp', 'chinese':'黄油牛排', 'cooker':'cook3', 'tag': '肉，重油，饱腹，西式', 'withNo': '甜，凉爽', 'material': '和牛，黄油', 'level':'2', 'money': '69'},</v>
      </c>
    </row>
    <row r="27" spans="1:10" ht="40.15" customHeight="1" x14ac:dyDescent="0.15">
      <c r="A27" s="1" t="s">
        <v>732</v>
      </c>
      <c r="B27" s="10" t="s">
        <v>733</v>
      </c>
      <c r="C27" s="10" t="s">
        <v>737</v>
      </c>
      <c r="D27" s="10" t="str">
        <f t="shared" si="0"/>
        <v>cook2</v>
      </c>
      <c r="E27" s="10">
        <v>2</v>
      </c>
      <c r="F27" s="10">
        <v>22</v>
      </c>
      <c r="G27" s="10" t="s">
        <v>734</v>
      </c>
      <c r="H27" s="10" t="s">
        <v>735</v>
      </c>
      <c r="I27" s="10" t="s">
        <v>736</v>
      </c>
      <c r="J27" s="12" t="str">
        <f t="shared" si="1"/>
        <v>{'name':'kbmm', 'chinese':'烤八目鳗', 'cooker':'cook2', 'tag': '水产，招牌，烧烤', 'withNo': '肉，素', 'material': '八目鳗', 'level':'2', 'money': '22'},</v>
      </c>
    </row>
    <row r="28" spans="1:10" ht="40.15" customHeight="1" x14ac:dyDescent="0.15">
      <c r="A28" s="1" t="s">
        <v>738</v>
      </c>
      <c r="B28" s="10" t="s">
        <v>739</v>
      </c>
      <c r="C28" s="10" t="s">
        <v>742</v>
      </c>
      <c r="D28" s="10" t="str">
        <f t="shared" si="0"/>
        <v>cook5</v>
      </c>
      <c r="E28" s="10">
        <v>2</v>
      </c>
      <c r="F28" s="10">
        <v>21</v>
      </c>
      <c r="G28" s="10" t="s">
        <v>740</v>
      </c>
      <c r="H28" s="10"/>
      <c r="I28" s="10" t="s">
        <v>741</v>
      </c>
      <c r="J28" s="12" t="str">
        <f t="shared" si="1"/>
        <v>{'name':'ldf', 'chinese':'冷豆腐', 'cooker':'cook5', 'tag': '素，家常，清淡，下酒，小巧', 'withNo': '', 'material': '豆腐，萝卜', 'level':'2', 'money': '21'},</v>
      </c>
    </row>
    <row r="29" spans="1:10" ht="40.15" customHeight="1" x14ac:dyDescent="0.15">
      <c r="A29" s="1" t="s">
        <v>743</v>
      </c>
      <c r="B29" s="10" t="s">
        <v>744</v>
      </c>
      <c r="C29" s="10" t="s">
        <v>748</v>
      </c>
      <c r="D29" s="10" t="str">
        <f t="shared" si="0"/>
        <v>cook4</v>
      </c>
      <c r="E29" s="10">
        <v>2</v>
      </c>
      <c r="F29" s="10">
        <v>18</v>
      </c>
      <c r="G29" s="10" t="s">
        <v>745</v>
      </c>
      <c r="H29" s="10" t="s">
        <v>746</v>
      </c>
      <c r="I29" s="10" t="s">
        <v>747</v>
      </c>
      <c r="J29" s="12" t="str">
        <f t="shared" si="1"/>
        <v>{'name':'lszd', 'chinese':'露水煮蛋', 'cooker':'cook4', 'tag': '实惠，清淡，生', 'withNo': '肉，水产，重油', 'material': '露水，蛋', 'level':'2', 'money': '18'},</v>
      </c>
    </row>
    <row r="30" spans="1:10" ht="40.15" customHeight="1" x14ac:dyDescent="0.15">
      <c r="A30" s="1" t="s">
        <v>749</v>
      </c>
      <c r="B30" s="10" t="s">
        <v>750</v>
      </c>
      <c r="C30" s="10" t="s">
        <v>1364</v>
      </c>
      <c r="D30" s="10" t="str">
        <f t="shared" si="0"/>
        <v>cook3</v>
      </c>
      <c r="E30" s="10">
        <v>2</v>
      </c>
      <c r="F30" s="10">
        <v>32</v>
      </c>
      <c r="G30" s="10" t="s">
        <v>751</v>
      </c>
      <c r="H30" s="10" t="s">
        <v>752</v>
      </c>
      <c r="I30" s="10" t="s">
        <v>753</v>
      </c>
      <c r="J30" s="12" t="str">
        <f t="shared" si="1"/>
        <v>{'name':'mpdf', 'chinese':'麻婆豆腐', 'cooker':'cook3', 'tag': '素，中华，灼热，辣', 'withNo': '甜，果味，凉爽', 'material': '豆腐，猪肉，辣椒', 'level':'2', 'money': '32'},</v>
      </c>
    </row>
    <row r="31" spans="1:10" ht="40.15" customHeight="1" x14ac:dyDescent="0.15">
      <c r="A31" s="1" t="s">
        <v>754</v>
      </c>
      <c r="B31" s="10" t="s">
        <v>755</v>
      </c>
      <c r="C31" s="10" t="s">
        <v>638</v>
      </c>
      <c r="D31" s="10" t="str">
        <f t="shared" si="0"/>
        <v>cook5</v>
      </c>
      <c r="E31" s="10">
        <v>2</v>
      </c>
      <c r="F31" s="10">
        <v>30</v>
      </c>
      <c r="G31" s="10" t="s">
        <v>756</v>
      </c>
      <c r="H31" s="10" t="s">
        <v>757</v>
      </c>
      <c r="I31" s="10" t="s">
        <v>758</v>
      </c>
      <c r="J31" s="12" t="str">
        <f t="shared" si="1"/>
        <v>{'name':'ms', 'chinese':'麻薯', 'cooker':'cook5', 'tag': '和风，甜，小巧', 'withNo': '肉，水产，咸，鲜', 'material': '糯米', 'level':'2', 'money': '30'},</v>
      </c>
    </row>
    <row r="32" spans="1:10" ht="40.15" customHeight="1" x14ac:dyDescent="0.15">
      <c r="A32" s="1" t="s">
        <v>759</v>
      </c>
      <c r="B32" s="10" t="s">
        <v>760</v>
      </c>
      <c r="C32" s="10" t="s">
        <v>638</v>
      </c>
      <c r="D32" s="10" t="str">
        <f t="shared" si="0"/>
        <v>cook5</v>
      </c>
      <c r="E32" s="10">
        <v>2</v>
      </c>
      <c r="F32" s="10">
        <v>30</v>
      </c>
      <c r="G32" s="10" t="s">
        <v>761</v>
      </c>
      <c r="H32" s="10"/>
      <c r="I32" s="10" t="s">
        <v>762</v>
      </c>
      <c r="J32" s="12" t="str">
        <f t="shared" si="1"/>
        <v>{'name':'mzxyg', 'chinese':'秘制小鱼干', 'cooker':'cook5', 'tag': '水产，咸，鲜，小巧', 'withNo': '', 'material': '鳟鱼', 'level':'2', 'money': '30'},</v>
      </c>
    </row>
    <row r="33" spans="1:10" ht="40.15" customHeight="1" x14ac:dyDescent="0.15">
      <c r="A33" s="1" t="s">
        <v>763</v>
      </c>
      <c r="B33" s="10" t="s">
        <v>764</v>
      </c>
      <c r="C33" s="10" t="s">
        <v>1367</v>
      </c>
      <c r="D33" s="10" t="str">
        <f t="shared" si="0"/>
        <v>cook4</v>
      </c>
      <c r="E33" s="10">
        <v>2</v>
      </c>
      <c r="F33" s="10">
        <v>20</v>
      </c>
      <c r="G33" s="10" t="s">
        <v>765</v>
      </c>
      <c r="H33" s="10"/>
      <c r="I33" s="10" t="s">
        <v>766</v>
      </c>
      <c r="J33" s="12" t="str">
        <f t="shared" si="1"/>
        <v>{'name':'nydc', 'chinese':'奶油炖菜', 'cooker':'cook4', 'tag': '素，西式，菌类，汤羹', 'withNo': '', 'material': '蘑菇，洋葱，黄油', 'level':'2', 'money': '20'},</v>
      </c>
    </row>
    <row r="34" spans="1:10" ht="40.15" customHeight="1" x14ac:dyDescent="0.15">
      <c r="A34" s="1" t="s">
        <v>767</v>
      </c>
      <c r="B34" s="10" t="s">
        <v>768</v>
      </c>
      <c r="C34" s="10" t="s">
        <v>748</v>
      </c>
      <c r="D34" s="10" t="str">
        <f t="shared" si="0"/>
        <v>cook4</v>
      </c>
      <c r="E34" s="10">
        <v>2</v>
      </c>
      <c r="F34" s="10">
        <v>55</v>
      </c>
      <c r="G34" s="10" t="s">
        <v>769</v>
      </c>
      <c r="H34" s="10"/>
      <c r="I34" s="10" t="s">
        <v>770</v>
      </c>
      <c r="J34" s="12" t="str">
        <f t="shared" si="1"/>
        <v>{'name':'ngxz', 'chinese':'南瓜虾盅', 'cooker':'cook4', 'tag': '水产，清淡，饱腹，鲜，甜，适合拍照，特产', 'withNo': '', 'material': '南瓜，虾，豆腐', 'level':'2', 'money': '55'},</v>
      </c>
    </row>
    <row r="35" spans="1:10" ht="40.15" customHeight="1" x14ac:dyDescent="0.15">
      <c r="A35" s="1" t="s">
        <v>771</v>
      </c>
      <c r="B35" s="10" t="s">
        <v>772</v>
      </c>
      <c r="C35" s="10" t="s">
        <v>664</v>
      </c>
      <c r="D35" s="10" t="str">
        <f t="shared" si="0"/>
        <v>cook1</v>
      </c>
      <c r="E35" s="10">
        <v>2</v>
      </c>
      <c r="F35" s="10">
        <v>20</v>
      </c>
      <c r="G35" s="10" t="s">
        <v>773</v>
      </c>
      <c r="H35" s="10"/>
      <c r="I35" s="10" t="s">
        <v>774</v>
      </c>
      <c r="J35" s="12" t="str">
        <f t="shared" si="1"/>
        <v>{'name':'nrgjf', 'chinese':'牛肉盖浇饭', 'cooker':'cook1', 'tag': '肉，家常，饱腹', 'withNo': '', 'material': '牛肉', 'level':'2', 'money': '20'},</v>
      </c>
    </row>
    <row r="36" spans="1:10" ht="40.15" customHeight="1" x14ac:dyDescent="0.15">
      <c r="A36" s="1" t="s">
        <v>775</v>
      </c>
      <c r="B36" s="10" t="s">
        <v>776</v>
      </c>
      <c r="C36" s="10" t="s">
        <v>748</v>
      </c>
      <c r="D36" s="10" t="str">
        <f t="shared" si="0"/>
        <v>cook4</v>
      </c>
      <c r="E36" s="10">
        <v>2</v>
      </c>
      <c r="F36" s="10">
        <v>56</v>
      </c>
      <c r="G36" s="10" t="s">
        <v>777</v>
      </c>
      <c r="H36" s="10"/>
      <c r="I36" s="10" t="s">
        <v>778</v>
      </c>
      <c r="J36" s="12" t="str">
        <f t="shared" si="1"/>
        <v>{'name':'ptxdg', 'chinese':'普通小蛋糕', 'cooker':'cook4', 'tag': '高级，甜，适合拍照，文化底蕴，果味', 'withNo': '', 'material': '鸡蛋，葡萄，奶油', 'level':'2', 'money': '56'},</v>
      </c>
    </row>
    <row r="37" spans="1:10" ht="40.15" customHeight="1" x14ac:dyDescent="0.15">
      <c r="A37" s="1" t="s">
        <v>779</v>
      </c>
      <c r="B37" s="10" t="s">
        <v>780</v>
      </c>
      <c r="C37" s="10" t="s">
        <v>1364</v>
      </c>
      <c r="D37" s="10" t="str">
        <f t="shared" si="0"/>
        <v>cook3</v>
      </c>
      <c r="E37" s="10">
        <v>2</v>
      </c>
      <c r="F37" s="10">
        <v>22</v>
      </c>
      <c r="G37" s="10" t="s">
        <v>781</v>
      </c>
      <c r="H37" s="10"/>
      <c r="I37" s="10" t="s">
        <v>782</v>
      </c>
      <c r="J37" s="12" t="str">
        <f t="shared" si="1"/>
        <v>{'name':'rsb', 'chinese':'热松饼', 'cooker':'cook3', 'tag': '饱腹，西式 ，甜', 'withNo': '', 'material': '蜂蜜，面粉，鸡蛋', 'level':'2', 'money': '22'},</v>
      </c>
    </row>
    <row r="38" spans="1:10" ht="40.15" customHeight="1" x14ac:dyDescent="0.15">
      <c r="A38" s="1" t="s">
        <v>783</v>
      </c>
      <c r="B38" s="10" t="s">
        <v>784</v>
      </c>
      <c r="C38" s="10" t="s">
        <v>664</v>
      </c>
      <c r="D38" s="10" t="str">
        <f t="shared" si="0"/>
        <v>cook1</v>
      </c>
      <c r="E38" s="10">
        <v>2</v>
      </c>
      <c r="F38" s="10">
        <v>35</v>
      </c>
      <c r="G38" s="10" t="s">
        <v>785</v>
      </c>
      <c r="H38" s="10"/>
      <c r="I38" s="10" t="s">
        <v>786</v>
      </c>
      <c r="J38" s="12" t="str">
        <f t="shared" si="1"/>
        <v>{'name':'sj', 'chinese':'水饺', 'cooker':'cook1', 'tag': '素，家常，中华，文化底蕴', 'withNo': '', 'material': '面粉', 'level':'2', 'money': '35'},</v>
      </c>
    </row>
    <row r="39" spans="1:10" ht="40.15" customHeight="1" x14ac:dyDescent="0.15">
      <c r="A39" s="1" t="s">
        <v>787</v>
      </c>
      <c r="B39" s="10" t="s">
        <v>788</v>
      </c>
      <c r="C39" s="10" t="s">
        <v>633</v>
      </c>
      <c r="D39" s="10" t="str">
        <f t="shared" si="0"/>
        <v>cook1</v>
      </c>
      <c r="E39" s="10">
        <v>2</v>
      </c>
      <c r="F39" s="10">
        <v>35</v>
      </c>
      <c r="G39" s="10" t="s">
        <v>789</v>
      </c>
      <c r="H39" s="10"/>
      <c r="I39" s="10" t="s">
        <v>790</v>
      </c>
      <c r="J39" s="12" t="str">
        <f t="shared" si="1"/>
        <v>{'name':'ty', 'chinese':'汤圆', 'cooker':'cook1', 'tag': '素，家常，中华，文化底蕴', 'withNo': '', 'material': '糯米', 'level':'2', 'money': '35'},</v>
      </c>
    </row>
    <row r="40" spans="1:10" ht="40.15" customHeight="1" x14ac:dyDescent="0.15">
      <c r="A40" s="1" t="s">
        <v>791</v>
      </c>
      <c r="B40" s="10" t="s">
        <v>792</v>
      </c>
      <c r="C40" s="10" t="s">
        <v>644</v>
      </c>
      <c r="D40" s="10" t="str">
        <f t="shared" si="0"/>
        <v>cook1</v>
      </c>
      <c r="E40" s="10">
        <v>2</v>
      </c>
      <c r="F40" s="10">
        <v>55</v>
      </c>
      <c r="G40" s="10" t="s">
        <v>793</v>
      </c>
      <c r="H40" s="10"/>
      <c r="I40" s="10" t="s">
        <v>794</v>
      </c>
      <c r="J40" s="12" t="str">
        <f t="shared" si="1"/>
        <v>{'name':'thg', 'chinese':'桃花羹', 'cooker':'cook1', 'tag': '素，甜，适合拍照，凉爽，果味，汤羹', 'withNo': '', 'material': '桃子，露水，冰块', 'level':'2', 'money': '55'},</v>
      </c>
    </row>
    <row r="41" spans="1:10" ht="40.15" customHeight="1" x14ac:dyDescent="0.15">
      <c r="A41" s="1" t="s">
        <v>795</v>
      </c>
      <c r="B41" s="10" t="s">
        <v>796</v>
      </c>
      <c r="C41" s="10" t="s">
        <v>673</v>
      </c>
      <c r="D41" s="10" t="str">
        <f t="shared" si="0"/>
        <v>cook4</v>
      </c>
      <c r="E41" s="10">
        <v>2</v>
      </c>
      <c r="F41" s="10">
        <v>70</v>
      </c>
      <c r="G41" s="10" t="s">
        <v>797</v>
      </c>
      <c r="H41" s="10" t="s">
        <v>798</v>
      </c>
      <c r="I41" s="10" t="s">
        <v>799</v>
      </c>
      <c r="J41" s="12" t="str">
        <f t="shared" si="1"/>
        <v>{'name':'yshf', 'chinese':'意式烩饭', 'cooker':'cook4', 'tag': '昂贵，饱腹，西式，鲜，菌类', 'withNo': '甜', 'material': '洋葱，竹笋，蘑菇，黄油', 'level':'2', 'money': '70'},</v>
      </c>
    </row>
    <row r="42" spans="1:10" ht="40.15" customHeight="1" x14ac:dyDescent="0.15">
      <c r="A42" s="1" t="s">
        <v>800</v>
      </c>
      <c r="B42" s="10" t="s">
        <v>1560</v>
      </c>
      <c r="C42" s="10" t="s">
        <v>644</v>
      </c>
      <c r="D42" s="10" t="str">
        <f t="shared" si="0"/>
        <v>cook1</v>
      </c>
      <c r="E42" s="10">
        <v>2</v>
      </c>
      <c r="F42" s="10">
        <v>40</v>
      </c>
      <c r="G42" s="10" t="s">
        <v>801</v>
      </c>
      <c r="H42" s="10"/>
      <c r="I42" s="10" t="s">
        <v>802</v>
      </c>
      <c r="J42" s="12" t="str">
        <f t="shared" si="1"/>
        <v>{'name':'zc', 'chinese':'杂炊', 'cooker':'cook1', 'tag': '肉，家常，鲜，灼热', 'withNo': '', 'material': '海苔，豆腐，鳟鱼', 'level':'2', 'money': '40'},</v>
      </c>
    </row>
    <row r="43" spans="1:10" ht="40.15" customHeight="1" x14ac:dyDescent="0.15">
      <c r="A43" s="1" t="s">
        <v>803</v>
      </c>
      <c r="B43" s="10" t="s">
        <v>804</v>
      </c>
      <c r="C43" s="10" t="s">
        <v>1364</v>
      </c>
      <c r="D43" s="10" t="str">
        <f t="shared" si="0"/>
        <v>cook3</v>
      </c>
      <c r="E43" s="10">
        <v>2</v>
      </c>
      <c r="F43" s="10">
        <v>27</v>
      </c>
      <c r="G43" s="10" t="s">
        <v>805</v>
      </c>
      <c r="H43" s="10" t="s">
        <v>806</v>
      </c>
      <c r="I43" s="10" t="s">
        <v>736</v>
      </c>
      <c r="J43" s="12" t="str">
        <f t="shared" si="1"/>
        <v>{'name':'zbmm', 'chinese':'炸八目鳗', 'cooker':'cook3', 'tag': '水产，重油，招牌', 'withNo': '凉爽', 'material': '八目鳗', 'level':'2', 'money': '27'},</v>
      </c>
    </row>
    <row r="44" spans="1:10" ht="40.15" customHeight="1" x14ac:dyDescent="0.15">
      <c r="A44" s="1" t="s">
        <v>807</v>
      </c>
      <c r="B44" s="10" t="s">
        <v>808</v>
      </c>
      <c r="C44" s="10" t="s">
        <v>1364</v>
      </c>
      <c r="D44" s="10" t="str">
        <f t="shared" si="0"/>
        <v>cook3</v>
      </c>
      <c r="E44" s="10">
        <v>2</v>
      </c>
      <c r="F44" s="10">
        <v>25</v>
      </c>
      <c r="G44" s="10" t="s">
        <v>809</v>
      </c>
      <c r="H44" s="10"/>
      <c r="I44" s="10" t="s">
        <v>810</v>
      </c>
      <c r="J44" s="12" t="str">
        <f t="shared" si="1"/>
        <v>{'name':'zzrp', 'chinese':'炸猪肉排', 'cooker':'cook3', 'tag': '肉、家常、重油、饱腹', 'withNo': '', 'material': '猪肉', 'level':'2', 'money': '25'},</v>
      </c>
    </row>
    <row r="45" spans="1:10" ht="40.15" customHeight="1" x14ac:dyDescent="0.15">
      <c r="A45" s="1" t="s">
        <v>811</v>
      </c>
      <c r="B45" s="10" t="s">
        <v>812</v>
      </c>
      <c r="C45" s="10" t="s">
        <v>1364</v>
      </c>
      <c r="D45" s="10" t="str">
        <f t="shared" si="0"/>
        <v>cook3</v>
      </c>
      <c r="E45" s="10">
        <v>2</v>
      </c>
      <c r="F45" s="10">
        <v>36</v>
      </c>
      <c r="G45" s="10" t="s">
        <v>813</v>
      </c>
      <c r="H45" s="10"/>
      <c r="I45" s="10" t="s">
        <v>814</v>
      </c>
      <c r="J45" s="12" t="str">
        <f t="shared" si="1"/>
        <v>{'name':'zys', 'chinese':'章鱼烧', 'cooker':'cook3', 'tag': '水产，饱腹，招牌，适合拍照，小巧', 'withNo': '', 'material': '面粉，海苔，章鱼', 'level':'2', 'money': '36'},</v>
      </c>
    </row>
    <row r="46" spans="1:10" ht="40.15" customHeight="1" x14ac:dyDescent="0.15">
      <c r="A46" s="1" t="s">
        <v>815</v>
      </c>
      <c r="B46" s="10" t="s">
        <v>816</v>
      </c>
      <c r="C46" s="10" t="s">
        <v>644</v>
      </c>
      <c r="D46" s="10" t="str">
        <f t="shared" si="0"/>
        <v>cook1</v>
      </c>
      <c r="E46" s="10">
        <v>2</v>
      </c>
      <c r="F46" s="10">
        <v>55</v>
      </c>
      <c r="G46" s="10" t="s">
        <v>817</v>
      </c>
      <c r="H46" s="10"/>
      <c r="I46" s="10" t="s">
        <v>818</v>
      </c>
      <c r="J46" s="12" t="str">
        <f t="shared" si="1"/>
        <v>{'name':'zhxwzt', 'chinese':'真海鲜味噌汤', 'cooker':'cook1', 'tag': '水产，家常，清淡，汤羹', 'withNo': '', 'material': '三文鱼，鳟鱼', 'level':'2', 'money': '55'},</v>
      </c>
    </row>
    <row r="47" spans="1:10" ht="40.15" customHeight="1" x14ac:dyDescent="0.15">
      <c r="A47" s="1" t="s">
        <v>819</v>
      </c>
      <c r="B47" s="10" t="s">
        <v>820</v>
      </c>
      <c r="C47" s="10" t="s">
        <v>638</v>
      </c>
      <c r="D47" s="10" t="str">
        <f t="shared" si="0"/>
        <v>cook5</v>
      </c>
      <c r="E47" s="10">
        <v>2</v>
      </c>
      <c r="F47" s="10">
        <v>14</v>
      </c>
      <c r="G47" s="10" t="s">
        <v>821</v>
      </c>
      <c r="H47" s="10"/>
      <c r="I47" s="10" t="s">
        <v>810</v>
      </c>
      <c r="J47" s="12" t="str">
        <f t="shared" si="1"/>
        <v>{'name':'zzrft', 'chinese':'炙猪肉饭团', 'cooker':'cook5', 'tag': '实惠，肉，家常，饱腹，和风', 'withNo': '', 'material': '猪肉', 'level':'2', 'money': '14'},</v>
      </c>
    </row>
    <row r="48" spans="1:10" ht="40.15" customHeight="1" x14ac:dyDescent="0.15">
      <c r="A48" s="1" t="s">
        <v>822</v>
      </c>
      <c r="B48" s="10" t="s">
        <v>823</v>
      </c>
      <c r="C48" s="10" t="s">
        <v>644</v>
      </c>
      <c r="D48" s="10" t="str">
        <f t="shared" si="0"/>
        <v>cook1</v>
      </c>
      <c r="E48" s="10">
        <v>2</v>
      </c>
      <c r="F48" s="10">
        <v>20</v>
      </c>
      <c r="G48" s="10" t="s">
        <v>824</v>
      </c>
      <c r="H48" s="10"/>
      <c r="I48" s="10" t="s">
        <v>810</v>
      </c>
      <c r="J48" s="12" t="str">
        <f t="shared" si="1"/>
        <v>{'name':'zrgjf', 'chinese':'猪肉盖浇饭', 'cooker':'cook1', 'tag': '肉，家常，饱腹', 'withNo': '', 'material': '猪肉', 'level':'2', 'money': '20'},</v>
      </c>
    </row>
    <row r="49" spans="1:10" ht="40.15" customHeight="1" x14ac:dyDescent="0.15">
      <c r="A49" s="1" t="s">
        <v>825</v>
      </c>
      <c r="B49" s="10" t="s">
        <v>826</v>
      </c>
      <c r="C49" s="10" t="s">
        <v>829</v>
      </c>
      <c r="D49" s="10" t="str">
        <f t="shared" si="0"/>
        <v>cook2</v>
      </c>
      <c r="E49" s="10">
        <v>2</v>
      </c>
      <c r="F49" s="10">
        <v>26</v>
      </c>
      <c r="G49" s="10" t="s">
        <v>827</v>
      </c>
      <c r="H49" s="10"/>
      <c r="I49" s="10" t="s">
        <v>828</v>
      </c>
      <c r="J49" s="12" t="str">
        <f t="shared" si="1"/>
        <v>{'name':'zrzyx', 'chinese':'猪肉鳟鱼熏', 'cooker':'cook2', 'tag': '肉，水产，家常，烧烤', 'withNo': '', 'material': '猪肉，鳟鱼', 'level':'2', 'money': '26'},</v>
      </c>
    </row>
    <row r="50" spans="1:10" ht="40.15" customHeight="1" x14ac:dyDescent="0.15">
      <c r="A50" s="1" t="s">
        <v>830</v>
      </c>
      <c r="B50" s="10" t="s">
        <v>831</v>
      </c>
      <c r="C50" s="10" t="s">
        <v>1364</v>
      </c>
      <c r="D50" s="10" t="str">
        <f t="shared" si="0"/>
        <v>cook3</v>
      </c>
      <c r="E50" s="10">
        <v>2</v>
      </c>
      <c r="F50" s="10">
        <v>25</v>
      </c>
      <c r="G50" s="10" t="s">
        <v>832</v>
      </c>
      <c r="H50" s="10"/>
      <c r="I50" s="10" t="s">
        <v>833</v>
      </c>
      <c r="J50" s="12" t="str">
        <f t="shared" si="1"/>
        <v>{'name':'zscr', 'chinese':'竹笋炒肉', 'cooker':'cook3', 'tag': '肉，家常，下酒', 'withNo': '', 'material': '竹笋，猪肉', 'level':'2', 'money': '25'},</v>
      </c>
    </row>
    <row r="51" spans="1:10" ht="40.15" customHeight="1" x14ac:dyDescent="0.15">
      <c r="A51" s="1" t="s">
        <v>834</v>
      </c>
      <c r="B51" s="10" t="s">
        <v>835</v>
      </c>
      <c r="C51" s="10" t="s">
        <v>748</v>
      </c>
      <c r="D51" s="10" t="str">
        <f t="shared" si="0"/>
        <v>cook4</v>
      </c>
      <c r="E51" s="10">
        <v>2</v>
      </c>
      <c r="F51" s="10">
        <v>40</v>
      </c>
      <c r="G51" s="10" t="s">
        <v>836</v>
      </c>
      <c r="H51" s="10"/>
      <c r="I51" s="10" t="s">
        <v>837</v>
      </c>
      <c r="J51" s="12" t="str">
        <f t="shared" si="1"/>
        <v>{'name':'ztzd', 'chinese':'竹筒蒸蛋', 'cooker':'cook4', 'tag': '家常，清淡，菌类', 'withNo': '', 'material': '竹子，鸡蛋，海苔，蘑菇', 'level':'2', 'money': '40'},</v>
      </c>
    </row>
    <row r="52" spans="1:10" ht="40.15" customHeight="1" x14ac:dyDescent="0.15">
      <c r="A52" s="1" t="s">
        <v>838</v>
      </c>
      <c r="B52" s="10" t="s">
        <v>839</v>
      </c>
      <c r="C52" s="10" t="s">
        <v>742</v>
      </c>
      <c r="D52" s="10" t="str">
        <f t="shared" si="0"/>
        <v>cook5</v>
      </c>
      <c r="E52" s="10">
        <v>3</v>
      </c>
      <c r="F52" s="10">
        <v>88</v>
      </c>
      <c r="G52" s="10" t="s">
        <v>840</v>
      </c>
      <c r="H52" s="10" t="s">
        <v>841</v>
      </c>
      <c r="I52" s="10" t="s">
        <v>842</v>
      </c>
      <c r="J52" s="12" t="str">
        <f t="shared" si="1"/>
        <v>{'name':'cspp', 'chinese':'刺身拼盘', 'cooker':'cook5', 'tag': '昂贵，水产，高级，和风，生，适合拍照', 'withNo': '灼热', 'material': '三文鱼，金枪鱼', 'level':'3', 'money': '88'},</v>
      </c>
    </row>
    <row r="53" spans="1:10" ht="40.15" customHeight="1" x14ac:dyDescent="0.15">
      <c r="A53" s="1" t="s">
        <v>843</v>
      </c>
      <c r="B53" s="10" t="s">
        <v>844</v>
      </c>
      <c r="C53" s="10" t="s">
        <v>644</v>
      </c>
      <c r="D53" s="10" t="str">
        <f t="shared" si="0"/>
        <v>cook1</v>
      </c>
      <c r="E53" s="10">
        <v>3</v>
      </c>
      <c r="F53" s="10">
        <v>105</v>
      </c>
      <c r="G53" s="10" t="s">
        <v>845</v>
      </c>
      <c r="H53" s="10" t="s">
        <v>846</v>
      </c>
      <c r="I53" s="10" t="s">
        <v>847</v>
      </c>
      <c r="J53" s="12" t="str">
        <f t="shared" si="1"/>
        <v>{'name':'dsy', 'chinese':'大奢宴', 'cooker':'cook1', 'tag': '昂贵，肉，水产，高级，饱腹，山珍', 'withNo': '家常，实惠', 'material': '黑毛猪肉，和牛，河豚', 'level':'3', 'money': '105'},</v>
      </c>
    </row>
    <row r="54" spans="1:10" ht="40.15" customHeight="1" x14ac:dyDescent="0.15">
      <c r="A54" s="1" t="s">
        <v>848</v>
      </c>
      <c r="B54" s="10" t="s">
        <v>849</v>
      </c>
      <c r="C54" s="10" t="s">
        <v>1364</v>
      </c>
      <c r="D54" s="10" t="str">
        <f t="shared" si="0"/>
        <v>cook3</v>
      </c>
      <c r="E54" s="10">
        <v>3</v>
      </c>
      <c r="F54" s="10">
        <v>42</v>
      </c>
      <c r="G54" s="10" t="s">
        <v>850</v>
      </c>
      <c r="H54" s="10"/>
      <c r="I54" s="10" t="s">
        <v>851</v>
      </c>
      <c r="J54" s="12" t="str">
        <f t="shared" si="1"/>
        <v>{'name':'hsmy', 'chinese':'红烧鳗鱼', 'cooker':'cook3', 'tag': '水产，素，重油，鲜，招牌', 'withNo': '', 'material': '八目鳗，洋葱', 'level':'3', 'money': '42'},</v>
      </c>
    </row>
    <row r="55" spans="1:10" ht="40.15" customHeight="1" x14ac:dyDescent="0.15">
      <c r="A55" s="1" t="s">
        <v>852</v>
      </c>
      <c r="B55" s="10" t="s">
        <v>853</v>
      </c>
      <c r="C55" s="10" t="s">
        <v>673</v>
      </c>
      <c r="D55" s="10" t="str">
        <f t="shared" si="0"/>
        <v>cook4</v>
      </c>
      <c r="E55" s="10">
        <v>3</v>
      </c>
      <c r="F55" s="10">
        <v>78</v>
      </c>
      <c r="G55" s="10" t="s">
        <v>854</v>
      </c>
      <c r="H55" s="10" t="s">
        <v>855</v>
      </c>
      <c r="I55" s="10" t="s">
        <v>856</v>
      </c>
      <c r="J55" s="12" t="str">
        <f t="shared" si="1"/>
        <v>{'name':'hthg', 'chinese':'幻昙花糕', 'cooker':'cook4', 'tag': '昂贵，高级，传说，甜，适合拍照，梦幻', 'withNo': '肉，水产', 'material': '幻昙华，露水', 'level':'3', 'money': '78'},</v>
      </c>
    </row>
    <row r="56" spans="1:10" ht="40.15" customHeight="1" x14ac:dyDescent="0.15">
      <c r="A56" s="1" t="s">
        <v>857</v>
      </c>
      <c r="B56" s="10" t="s">
        <v>858</v>
      </c>
      <c r="C56" s="10" t="s">
        <v>644</v>
      </c>
      <c r="D56" s="10" t="str">
        <f t="shared" si="0"/>
        <v>cook1</v>
      </c>
      <c r="E56" s="10">
        <v>3</v>
      </c>
      <c r="F56" s="10">
        <v>34</v>
      </c>
      <c r="G56" s="10" t="s">
        <v>859</v>
      </c>
      <c r="H56" s="10" t="s">
        <v>860</v>
      </c>
      <c r="I56" s="10" t="s">
        <v>861</v>
      </c>
      <c r="J56" s="12" t="str">
        <f t="shared" si="1"/>
        <v>{'name':'llt', 'chinese':'力量汤', 'cooker':'cook1', 'tag': '肉，山珍，灼热，力量涌现，汤羹', 'withNo': '小巧，凉爽', 'material': '海苔，野猪肉', 'level':'3', 'money': '34'},</v>
      </c>
    </row>
    <row r="57" spans="1:10" ht="40.15" customHeight="1" x14ac:dyDescent="0.15">
      <c r="A57" s="1" t="s">
        <v>862</v>
      </c>
      <c r="B57" s="10" t="s">
        <v>863</v>
      </c>
      <c r="C57" s="10" t="s">
        <v>742</v>
      </c>
      <c r="D57" s="10" t="str">
        <f t="shared" si="0"/>
        <v>cook5</v>
      </c>
      <c r="E57" s="10">
        <v>3</v>
      </c>
      <c r="F57" s="10">
        <v>40</v>
      </c>
      <c r="G57" s="10" t="s">
        <v>864</v>
      </c>
      <c r="H57" s="10" t="s">
        <v>865</v>
      </c>
      <c r="I57" s="10" t="s">
        <v>866</v>
      </c>
      <c r="J57" s="12" t="str">
        <f t="shared" si="1"/>
        <v>{'name':'lssm', 'chinese':'流水素面', 'cooker':'cook5', 'tag': '素，清淡，凉爽，不可思议', 'withNo': '重油', 'material': '面粉，竹子', 'level':'3', 'money': '40'},</v>
      </c>
    </row>
    <row r="58" spans="1:10" ht="40.15" customHeight="1" x14ac:dyDescent="0.15">
      <c r="A58" s="1" t="s">
        <v>867</v>
      </c>
      <c r="B58" s="10" t="s">
        <v>868</v>
      </c>
      <c r="C58" s="10" t="s">
        <v>742</v>
      </c>
      <c r="D58" s="10" t="str">
        <f t="shared" si="0"/>
        <v>cook5</v>
      </c>
      <c r="E58" s="10">
        <v>3</v>
      </c>
      <c r="F58" s="10">
        <v>85</v>
      </c>
      <c r="G58" s="10" t="s">
        <v>869</v>
      </c>
      <c r="H58" s="10"/>
      <c r="I58" s="10" t="s">
        <v>870</v>
      </c>
      <c r="J58" s="12" t="str">
        <f t="shared" ref="J58:J66" si="2">CONCATENATE("{'name':'",B58,"', 'chinese':'",A58,"', 'cooker':'",D58,"', 'tag': '",G58,"', 'withNo': '",H58,"', 'material': '",I58,"', 'level':'",E58,"', 'money': '",F58,"'},")</f>
        <v>{'name':'myrydf', 'chinese':'毛玉熔岩豆腐', 'cooker':'cook5', 'tag': '昂贵，素，中华，鲜，适合拍照，不可思议', 'withNo': '', 'material': '豆腐，牛肉，洋葱，辣椒', 'level':'3', 'money': '85'},</v>
      </c>
    </row>
    <row r="59" spans="1:10" ht="40.15" customHeight="1" x14ac:dyDescent="0.15">
      <c r="A59" s="1" t="s">
        <v>871</v>
      </c>
      <c r="B59" s="10" t="s">
        <v>872</v>
      </c>
      <c r="C59" s="10" t="s">
        <v>638</v>
      </c>
      <c r="D59" s="10" t="str">
        <f t="shared" si="0"/>
        <v>cook5</v>
      </c>
      <c r="E59" s="10">
        <v>3</v>
      </c>
      <c r="F59" s="10">
        <v>75</v>
      </c>
      <c r="G59" s="10" t="s">
        <v>873</v>
      </c>
      <c r="H59" s="10"/>
      <c r="I59" s="10" t="s">
        <v>874</v>
      </c>
      <c r="J59" s="12" t="str">
        <f t="shared" si="2"/>
        <v>{'name':'myssbjl', 'chinese':'毛玉三色冰淇凌', 'cooker':'cook5', 'tag': '昂贵，西式，甜，适合拍照，凉爽，梦幻', 'withNo': '', 'material': '露水，蜂蜜，豆腐，鸡蛋', 'level':'3', 'money': '75'},</v>
      </c>
    </row>
    <row r="60" spans="1:10" ht="40.15" customHeight="1" x14ac:dyDescent="0.15">
      <c r="A60" s="1" t="s">
        <v>875</v>
      </c>
      <c r="B60" s="10" t="s">
        <v>876</v>
      </c>
      <c r="C60" s="10" t="s">
        <v>644</v>
      </c>
      <c r="D60" s="10" t="str">
        <f t="shared" si="0"/>
        <v>cook1</v>
      </c>
      <c r="E60" s="10">
        <v>3</v>
      </c>
      <c r="F60" s="10">
        <v>62</v>
      </c>
      <c r="G60" s="10" t="s">
        <v>877</v>
      </c>
      <c r="H60" s="10"/>
      <c r="I60" s="10" t="s">
        <v>878</v>
      </c>
      <c r="J60" s="12" t="str">
        <f t="shared" si="2"/>
        <v>{'name':'mzxjb', 'chinese':'秘制鲜菌煲', 'cooker':'cook1', 'tag': '昂贵，和风，鲜，菌类，特产', 'withNo': '', 'material': '松露，蘑菇，露水', 'level':'3', 'money': '62'},</v>
      </c>
    </row>
    <row r="61" spans="1:10" ht="40.15" customHeight="1" x14ac:dyDescent="0.15">
      <c r="A61" s="1" t="s">
        <v>879</v>
      </c>
      <c r="B61" s="10" t="s">
        <v>880</v>
      </c>
      <c r="C61" s="10" t="s">
        <v>649</v>
      </c>
      <c r="D61" s="10" t="str">
        <f t="shared" si="0"/>
        <v>cook2</v>
      </c>
      <c r="E61" s="10">
        <v>3</v>
      </c>
      <c r="F61" s="10">
        <v>70</v>
      </c>
      <c r="G61" s="10" t="s">
        <v>881</v>
      </c>
      <c r="H61" s="10"/>
      <c r="I61" s="10" t="s">
        <v>882</v>
      </c>
      <c r="J61" s="12" t="str">
        <f t="shared" si="2"/>
        <v>{'name':'mzcs', 'chinese':'蜜汁叉烧', 'cooker':'cook2', 'tag': '昂贵，肉，重油，中华，甜，不可思议', 'withNo': '', 'material': '猪肉，蜂蜜', 'level':'3', 'money': '70'},</v>
      </c>
    </row>
    <row r="62" spans="1:10" ht="40.15" customHeight="1" x14ac:dyDescent="0.15">
      <c r="A62" s="1" t="s">
        <v>883</v>
      </c>
      <c r="B62" s="10" t="s">
        <v>884</v>
      </c>
      <c r="C62" s="10" t="s">
        <v>1364</v>
      </c>
      <c r="D62" s="10" t="str">
        <f t="shared" si="0"/>
        <v>cook3</v>
      </c>
      <c r="E62" s="10">
        <v>3</v>
      </c>
      <c r="F62" s="10">
        <v>88</v>
      </c>
      <c r="G62" s="10" t="s">
        <v>885</v>
      </c>
      <c r="H62" s="10"/>
      <c r="I62" s="10" t="s">
        <v>886</v>
      </c>
      <c r="J62" s="12" t="str">
        <f t="shared" si="2"/>
        <v>{'name':'nyjx', 'chinese':'奶油焗蟹', 'cooker':'cook3', 'tag': '昂贵，高级，下酒，海味，鲜，招牌，适合拍照', 'withNo': '', 'material': '奶油，螃蟹', 'level':'3', 'money': '88'},</v>
      </c>
    </row>
    <row r="63" spans="1:10" ht="40.15" customHeight="1" x14ac:dyDescent="0.15">
      <c r="A63" s="1" t="s">
        <v>887</v>
      </c>
      <c r="B63" s="10" t="s">
        <v>888</v>
      </c>
      <c r="C63" s="10" t="s">
        <v>829</v>
      </c>
      <c r="D63" s="10" t="str">
        <f t="shared" si="0"/>
        <v>cook2</v>
      </c>
      <c r="E63" s="10">
        <v>3</v>
      </c>
      <c r="F63" s="10">
        <v>50</v>
      </c>
      <c r="G63" s="10" t="s">
        <v>889</v>
      </c>
      <c r="H63" s="10"/>
      <c r="I63" s="10" t="s">
        <v>890</v>
      </c>
      <c r="J63" s="12" t="str">
        <f t="shared" si="2"/>
        <v>{'name':'nlc', 'chinese':'能量串', 'cooker':'cook2', 'tag': '肉，饱腹，烧烤', 'withNo': '', 'material': '牛肉，洋葱，南瓜', 'level':'3', 'money': '50'},</v>
      </c>
    </row>
    <row r="64" spans="1:10" ht="40.15" customHeight="1" x14ac:dyDescent="0.15">
      <c r="A64" s="1" t="s">
        <v>891</v>
      </c>
      <c r="B64" s="10" t="s">
        <v>892</v>
      </c>
      <c r="C64" s="10" t="s">
        <v>748</v>
      </c>
      <c r="D64" s="10" t="str">
        <f t="shared" si="0"/>
        <v>cook4</v>
      </c>
      <c r="E64" s="10">
        <v>3</v>
      </c>
      <c r="F64" s="10">
        <v>70</v>
      </c>
      <c r="G64" s="10" t="s">
        <v>893</v>
      </c>
      <c r="H64" s="10"/>
      <c r="I64" s="10" t="s">
        <v>894</v>
      </c>
      <c r="J64" s="12" t="str">
        <f t="shared" si="2"/>
        <v>{'name':'sxz', 'chinese':'赛熊掌', 'cooker':'cook4', 'tag': '昂贵，肉，水产，高级，山珍，鲜，力量涌现，不可思议', 'withNo': '', 'material': '黑毛猪肉，河豚，竹笋', 'level':'3', 'money': '70'},</v>
      </c>
    </row>
    <row r="65" spans="1:10" ht="40.15" customHeight="1" x14ac:dyDescent="0.15">
      <c r="A65" s="1" t="s">
        <v>895</v>
      </c>
      <c r="B65" s="10" t="s">
        <v>896</v>
      </c>
      <c r="C65" s="10" t="s">
        <v>748</v>
      </c>
      <c r="D65" s="10" t="str">
        <f t="shared" si="0"/>
        <v>cook4</v>
      </c>
      <c r="E65" s="10">
        <v>3</v>
      </c>
      <c r="F65" s="10">
        <v>60</v>
      </c>
      <c r="G65" s="10" t="s">
        <v>897</v>
      </c>
      <c r="H65" s="10" t="s">
        <v>898</v>
      </c>
      <c r="I65" s="10" t="s">
        <v>899</v>
      </c>
      <c r="J65" s="12" t="str">
        <f t="shared" si="2"/>
        <v>{'name':'slyx', 'chinese':'诗礼银杏', 'cooker':'cook4', 'tag': '素，中华，甜，文化底蕴', 'withNo': '咸', 'material': '白果，蜂蜜', 'level':'3', 'money': '60'},</v>
      </c>
    </row>
    <row r="66" spans="1:10" ht="40.15" customHeight="1" x14ac:dyDescent="0.15">
      <c r="A66" s="1" t="s">
        <v>900</v>
      </c>
      <c r="B66" s="10" t="s">
        <v>901</v>
      </c>
      <c r="C66" s="10" t="s">
        <v>742</v>
      </c>
      <c r="D66" s="10" t="str">
        <f t="shared" si="0"/>
        <v>cook5</v>
      </c>
      <c r="E66" s="10">
        <v>3</v>
      </c>
      <c r="F66" s="10">
        <v>56</v>
      </c>
      <c r="G66" s="10" t="s">
        <v>902</v>
      </c>
      <c r="H66" s="10" t="s">
        <v>903</v>
      </c>
      <c r="I66" s="10" t="s">
        <v>904</v>
      </c>
      <c r="J66" s="12" t="str">
        <f t="shared" si="2"/>
        <v>{'name':'sczj', 'chinese':'蔬菜专辑', 'cooker':'cook5', 'tag': '素，清淡，生，凉爽', 'withNo': '肉，水产，灼热', 'material': '土豆，南瓜，洋葱', 'level':'3', 'money': '56'},</v>
      </c>
    </row>
    <row r="67" spans="1:10" ht="40.15" customHeight="1" x14ac:dyDescent="0.15">
      <c r="A67" s="1" t="s">
        <v>905</v>
      </c>
      <c r="B67" s="10" t="s">
        <v>906</v>
      </c>
      <c r="C67" s="10" t="s">
        <v>910</v>
      </c>
      <c r="D67" s="10" t="str">
        <f t="shared" ref="D67:D91" si="3">IF("炒锅"=C67,"cook3", IF("煮锅"=C67,"cook1", IF("料理台"=C67,"cook5", IF("烤架"=C67,"cook2", IF("蒸锅"=C67,"cook4")))))</f>
        <v>cook1</v>
      </c>
      <c r="E67" s="10">
        <v>3</v>
      </c>
      <c r="F67" s="10">
        <v>68</v>
      </c>
      <c r="G67" s="10" t="s">
        <v>907</v>
      </c>
      <c r="H67" s="10" t="s">
        <v>908</v>
      </c>
      <c r="I67" s="10" t="s">
        <v>909</v>
      </c>
      <c r="J67" s="12" t="str">
        <f t="shared" ref="J67:J91" si="4">CONCATENATE("{'name':'",B67,"', 'chinese':'",A67,"', 'cooker':'",D67,"', 'tag': '",G67,"', 'withNo': '",H67,"', 'material': '",I67,"', 'level':'",E67,"', 'money': '",F67,"'},")</f>
        <v>{'name':'szy', 'chinese':'水煮鱼', 'cooker':'cook1', 'tag': '昂贵，水产，中华，灼热，辣，燃起来了', 'withNo': '甜，果味，凉爽，肉', 'material': '鳟鱼，辣椒', 'level':'3', 'money': '68'},</v>
      </c>
    </row>
    <row r="68" spans="1:10" ht="40.15" customHeight="1" x14ac:dyDescent="0.15">
      <c r="A68" s="1" t="s">
        <v>911</v>
      </c>
      <c r="B68" s="10" t="s">
        <v>912</v>
      </c>
      <c r="C68" s="10" t="s">
        <v>644</v>
      </c>
      <c r="D68" s="10" t="str">
        <f t="shared" si="3"/>
        <v>cook1</v>
      </c>
      <c r="E68" s="10">
        <v>3</v>
      </c>
      <c r="F68" s="10">
        <v>60</v>
      </c>
      <c r="G68" s="10" t="s">
        <v>913</v>
      </c>
      <c r="H68" s="10"/>
      <c r="I68" s="10" t="s">
        <v>914</v>
      </c>
      <c r="J68" s="12" t="str">
        <f t="shared" si="4"/>
        <v>{'name':'tglm', 'chinese':'豚骨拉面', 'cooker':'cook1', 'tag': '肉，家常，饱腹，咸', 'withNo': '', 'material': '猪肉，豆腐，洋葱', 'level':'3', 'money': '60'},</v>
      </c>
    </row>
    <row r="69" spans="1:10" ht="40.15" customHeight="1" x14ac:dyDescent="0.15">
      <c r="A69" s="1" t="s">
        <v>915</v>
      </c>
      <c r="B69" s="10" t="s">
        <v>916</v>
      </c>
      <c r="C69" s="10" t="s">
        <v>742</v>
      </c>
      <c r="D69" s="10" t="str">
        <f t="shared" si="3"/>
        <v>cook5</v>
      </c>
      <c r="E69" s="10">
        <v>3</v>
      </c>
      <c r="F69" s="10">
        <v>30</v>
      </c>
      <c r="G69" s="10" t="s">
        <v>917</v>
      </c>
      <c r="H69" s="10"/>
      <c r="I69" s="10" t="s">
        <v>918</v>
      </c>
      <c r="J69" s="12" t="str">
        <f t="shared" si="4"/>
        <v>{'name':'wnft', 'chinese':'温暖饭团', 'cooker':'cook5', 'tag': '水产，素，家常，饱腹，和风，灼热', 'withNo': '', 'material': '洋葱，鳟鱼', 'level':'3', 'money': '30'},</v>
      </c>
    </row>
    <row r="70" spans="1:10" ht="40.15" customHeight="1" x14ac:dyDescent="0.15">
      <c r="A70" s="1" t="s">
        <v>919</v>
      </c>
      <c r="B70" s="10" t="s">
        <v>920</v>
      </c>
      <c r="C70" s="10" t="s">
        <v>742</v>
      </c>
      <c r="D70" s="10" t="str">
        <f t="shared" si="3"/>
        <v>cook5</v>
      </c>
      <c r="E70" s="10">
        <v>3</v>
      </c>
      <c r="F70" s="10">
        <v>60</v>
      </c>
      <c r="G70" s="10" t="s">
        <v>921</v>
      </c>
      <c r="H70" s="10"/>
      <c r="I70" s="10" t="s">
        <v>922</v>
      </c>
      <c r="J70" s="12" t="str">
        <f t="shared" si="4"/>
        <v>{'name':'wysygms', 'chinese':'无意识妖怪慕斯', 'cooker':'cook5', 'tag': '高级，西式，甜，适合拍照，梦幻', 'withNo': '', 'material': '豆腐，蜂蜜，洋葱，黄油', 'level':'3', 'money': '60'},</v>
      </c>
    </row>
    <row r="71" spans="1:10" ht="40.15" customHeight="1" x14ac:dyDescent="0.15">
      <c r="A71" s="1" t="s">
        <v>923</v>
      </c>
      <c r="B71" s="10" t="s">
        <v>924</v>
      </c>
      <c r="C71" s="10" t="s">
        <v>1364</v>
      </c>
      <c r="D71" s="10" t="str">
        <f t="shared" si="3"/>
        <v>cook3</v>
      </c>
      <c r="E71" s="10">
        <v>3</v>
      </c>
      <c r="F71" s="10">
        <v>58</v>
      </c>
      <c r="G71" s="10" t="s">
        <v>925</v>
      </c>
      <c r="H71" s="10"/>
      <c r="I71" s="10" t="s">
        <v>926</v>
      </c>
      <c r="J71" s="12" t="str">
        <f t="shared" si="4"/>
        <v>{'name':'xjswy', 'chinese':'香煎三文鱼', 'cooker':'cook3', 'tag': '肉，西式，鲜', 'withNo': '', 'material': '三文鱼，竹笋', 'level':'3', 'money': '58'},</v>
      </c>
    </row>
    <row r="72" spans="1:10" ht="40.15" customHeight="1" x14ac:dyDescent="0.15">
      <c r="A72" s="1" t="s">
        <v>927</v>
      </c>
      <c r="B72" s="10" t="s">
        <v>928</v>
      </c>
      <c r="C72" s="10" t="s">
        <v>742</v>
      </c>
      <c r="D72" s="10" t="str">
        <f t="shared" si="3"/>
        <v>cook5</v>
      </c>
      <c r="E72" s="10">
        <v>3</v>
      </c>
      <c r="F72" s="10">
        <v>60</v>
      </c>
      <c r="G72" s="10" t="s">
        <v>929</v>
      </c>
      <c r="H72" s="10"/>
      <c r="I72" s="10" t="s">
        <v>930</v>
      </c>
      <c r="J72" s="12" t="str">
        <f t="shared" si="4"/>
        <v>{'name':'xhemdg', 'chinese':'猩红恶魔蛋糕', 'cooker':'cook5', 'tag': '西式，甜，适合拍照，猎奇，梦幻', 'withNo': '', 'material': '露水，南瓜，土豆，蜂蜜', 'level':'3', 'money': '60'},</v>
      </c>
    </row>
    <row r="73" spans="1:10" ht="40.15" customHeight="1" x14ac:dyDescent="0.15">
      <c r="A73" s="1" t="s">
        <v>931</v>
      </c>
      <c r="B73" s="10" t="s">
        <v>932</v>
      </c>
      <c r="C73" s="10" t="s">
        <v>910</v>
      </c>
      <c r="D73" s="10" t="str">
        <f t="shared" si="3"/>
        <v>cook1</v>
      </c>
      <c r="E73" s="10">
        <v>3</v>
      </c>
      <c r="F73" s="10">
        <v>125</v>
      </c>
      <c r="G73" s="10" t="s">
        <v>933</v>
      </c>
      <c r="H73" s="10" t="s">
        <v>806</v>
      </c>
      <c r="I73" s="10" t="s">
        <v>934</v>
      </c>
      <c r="J73" s="12" t="str">
        <f t="shared" si="4"/>
        <v>{'name':'yj', 'chinese':'岩浆', 'cooker':'cook1', 'tag': '昂贵，肉，水产，高级，饱腹，灼热，力量涌现，菌类', 'withNo': '凉爽', 'material': '牛肉，和牛，河豚，松露', 'level':'3', 'money': '125'},</v>
      </c>
    </row>
    <row r="74" spans="1:10" ht="40.15" customHeight="1" x14ac:dyDescent="0.15">
      <c r="A74" s="1" t="s">
        <v>935</v>
      </c>
      <c r="B74" s="10" t="s">
        <v>936</v>
      </c>
      <c r="C74" s="10" t="s">
        <v>742</v>
      </c>
      <c r="D74" s="10" t="str">
        <f t="shared" si="3"/>
        <v>cook5</v>
      </c>
      <c r="E74" s="10">
        <v>3</v>
      </c>
      <c r="F74" s="10">
        <v>80</v>
      </c>
      <c r="G74" s="10" t="s">
        <v>937</v>
      </c>
      <c r="H74" s="10" t="s">
        <v>938</v>
      </c>
      <c r="I74" s="10" t="s">
        <v>939</v>
      </c>
      <c r="J74" s="12" t="str">
        <f t="shared" si="4"/>
        <v>{'name':'ygtz', 'chinese':'月光团子', 'cooker':'cook5', 'tag': '昂贵，和风，甜，不可思议，特产', 'withNo': '肉，鲜，咸，水产', 'material': '月光草，糯米', 'level':'3', 'money': '80'},</v>
      </c>
    </row>
    <row r="75" spans="1:10" ht="40.15" customHeight="1" x14ac:dyDescent="0.15">
      <c r="A75" s="1" t="s">
        <v>940</v>
      </c>
      <c r="B75" s="10" t="s">
        <v>941</v>
      </c>
      <c r="C75" s="10" t="s">
        <v>742</v>
      </c>
      <c r="D75" s="10" t="str">
        <f t="shared" si="3"/>
        <v>cook5</v>
      </c>
      <c r="E75" s="10">
        <v>3</v>
      </c>
      <c r="F75" s="10">
        <v>66</v>
      </c>
      <c r="G75" s="10" t="s">
        <v>942</v>
      </c>
      <c r="H75" s="10" t="s">
        <v>943</v>
      </c>
      <c r="I75" s="10" t="s">
        <v>944</v>
      </c>
      <c r="J75" s="12" t="str">
        <f t="shared" si="4"/>
        <v>{'name':'yzlr', 'chinese':'月之恋人', 'cooker':'cook5', 'tag': '昂贵，甜，适合拍照，小巧，特产', 'withNo': '肉，水产，素', 'material': '黄油，面粉，鸡蛋，月光草', 'level':'3', 'money': '66'},</v>
      </c>
    </row>
    <row r="76" spans="1:10" ht="40.15" customHeight="1" x14ac:dyDescent="0.15">
      <c r="A76" s="1" t="s">
        <v>945</v>
      </c>
      <c r="B76" s="10" t="s">
        <v>946</v>
      </c>
      <c r="C76" s="10" t="s">
        <v>673</v>
      </c>
      <c r="D76" s="10" t="str">
        <f t="shared" si="3"/>
        <v>cook4</v>
      </c>
      <c r="E76" s="10">
        <v>3</v>
      </c>
      <c r="F76" s="10">
        <v>78</v>
      </c>
      <c r="G76" s="10" t="s">
        <v>947</v>
      </c>
      <c r="H76" s="10"/>
      <c r="I76" s="10" t="s">
        <v>948</v>
      </c>
      <c r="J76" s="12" t="str">
        <f t="shared" si="4"/>
        <v>{'name':'zld', 'chinese':'猪鹿蝶', 'cooker':'cook4', 'tag': '昂贵，肉，高级，适合拍照，文化底蕴', 'withNo': '', 'material': '野猪肉，鹿肉，月光草', 'level':'3', 'money': '78'},</v>
      </c>
    </row>
    <row r="77" spans="1:10" ht="40.15" customHeight="1" x14ac:dyDescent="0.15">
      <c r="A77" s="1" t="s">
        <v>949</v>
      </c>
      <c r="B77" s="10" t="s">
        <v>950</v>
      </c>
      <c r="C77" s="10" t="s">
        <v>644</v>
      </c>
      <c r="D77" s="10" t="str">
        <f t="shared" si="3"/>
        <v>cook1</v>
      </c>
      <c r="E77" s="10">
        <v>4</v>
      </c>
      <c r="F77" s="10">
        <v>98</v>
      </c>
      <c r="G77" s="10" t="s">
        <v>951</v>
      </c>
      <c r="H77" s="10"/>
      <c r="I77" s="10" t="s">
        <v>952</v>
      </c>
      <c r="J77" s="12" t="str">
        <f t="shared" si="4"/>
        <v>{'name':'bx', 'chinese':'白雪', 'cooker':'cook1', 'tag': '昂贵，肉，水产，高级，和风，文化底蕴', 'withNo': '', 'material': '河豚，八目鳗，海苔', 'level':'4', 'money': '98'},</v>
      </c>
    </row>
    <row r="78" spans="1:10" ht="40.15" customHeight="1" x14ac:dyDescent="0.15">
      <c r="A78" s="1" t="s">
        <v>953</v>
      </c>
      <c r="B78" s="10" t="s">
        <v>954</v>
      </c>
      <c r="C78" s="10" t="s">
        <v>829</v>
      </c>
      <c r="D78" s="10" t="str">
        <f t="shared" si="3"/>
        <v>cook2</v>
      </c>
      <c r="E78" s="10">
        <v>4</v>
      </c>
      <c r="F78" s="10">
        <v>65</v>
      </c>
      <c r="G78" s="10" t="s">
        <v>955</v>
      </c>
      <c r="H78" s="10"/>
      <c r="I78" s="10" t="s">
        <v>956</v>
      </c>
      <c r="J78" s="12" t="str">
        <f t="shared" si="4"/>
        <v>{'name':'bsn', 'chinese':'不死鸟', 'cooker':'cook2', 'tag': '昂贵，高级，传说，西式，适合拍照，烧烤，燃起来了', 'withNo': '', 'material': '面粉，蜂蜜，土豆，萝卜，洋葱', 'level':'4', 'money': '65'},</v>
      </c>
    </row>
    <row r="79" spans="1:10" ht="40.15" customHeight="1" x14ac:dyDescent="0.15">
      <c r="A79" s="1" t="s">
        <v>957</v>
      </c>
      <c r="B79" s="10" t="s">
        <v>958</v>
      </c>
      <c r="C79" s="10" t="s">
        <v>961</v>
      </c>
      <c r="D79" s="10" t="str">
        <f t="shared" si="3"/>
        <v>cook2</v>
      </c>
      <c r="E79" s="10">
        <v>4</v>
      </c>
      <c r="F79" s="10">
        <v>90</v>
      </c>
      <c r="G79" s="10" t="s">
        <v>959</v>
      </c>
      <c r="H79" s="10"/>
      <c r="I79" s="10" t="s">
        <v>960</v>
      </c>
      <c r="J79" s="12" t="str">
        <f t="shared" si="4"/>
        <v>{'name':'etyl', 'chinese':'二天一流', 'cooker':'cook2', 'tag': '昂贵，肉，高级，山珍，文化底蕴，烧烤，燃起来了', 'withNo': '', 'material': '黑毛猪肉，野猪肉', 'level':'4', 'money': '90'},</v>
      </c>
    </row>
    <row r="80" spans="1:10" ht="40.15" customHeight="1" x14ac:dyDescent="0.15">
      <c r="A80" s="1" t="s">
        <v>962</v>
      </c>
      <c r="B80" s="10" t="s">
        <v>963</v>
      </c>
      <c r="C80" s="10" t="s">
        <v>742</v>
      </c>
      <c r="D80" s="10" t="str">
        <f t="shared" si="3"/>
        <v>cook5</v>
      </c>
      <c r="E80" s="10">
        <v>4</v>
      </c>
      <c r="F80" s="10">
        <v>108</v>
      </c>
      <c r="G80" s="10" t="s">
        <v>964</v>
      </c>
      <c r="H80" s="10"/>
      <c r="I80" s="10" t="s">
        <v>965</v>
      </c>
      <c r="J80" s="12" t="str">
        <f t="shared" si="4"/>
        <v>{'name':'hdcs', 'chinese':'海胆刺身', 'cooker':'cook5', 'tag': '昂贵，高级，海味，甜，适合拍照，不可思议，小巧，特产', 'withNo': '', 'material': '海胆，露水', 'level':'4', 'money': '108'},</v>
      </c>
    </row>
    <row r="81" spans="1:10" ht="40.15" customHeight="1" x14ac:dyDescent="0.15">
      <c r="A81" s="1" t="s">
        <v>966</v>
      </c>
      <c r="B81" s="10" t="s">
        <v>967</v>
      </c>
      <c r="C81" s="10" t="s">
        <v>1364</v>
      </c>
      <c r="D81" s="10" t="str">
        <f t="shared" si="3"/>
        <v>cook3</v>
      </c>
      <c r="E81" s="10">
        <v>4</v>
      </c>
      <c r="F81" s="10">
        <v>128</v>
      </c>
      <c r="G81" s="10" t="s">
        <v>968</v>
      </c>
      <c r="H81" s="10"/>
      <c r="I81" s="10" t="s">
        <v>969</v>
      </c>
      <c r="J81" s="12" t="str">
        <f t="shared" si="4"/>
        <v>{'name':'hgyjb', 'chinese':'华光玉煎包', 'cooker':'cook3', 'tag': '昂贵，肉，高级，传说，中华，菌类，梦幻', 'withNo': '', 'material': '蘑菇，黑毛猪肉', 'level':'4', 'money': '128'},</v>
      </c>
    </row>
    <row r="82" spans="1:10" ht="40.15" customHeight="1" x14ac:dyDescent="0.15">
      <c r="A82" s="1" t="s">
        <v>970</v>
      </c>
      <c r="B82" s="10" t="s">
        <v>971</v>
      </c>
      <c r="C82" s="10" t="s">
        <v>644</v>
      </c>
      <c r="D82" s="10" t="str">
        <f t="shared" si="3"/>
        <v>cook1</v>
      </c>
      <c r="E82" s="10">
        <v>4</v>
      </c>
      <c r="F82" s="10">
        <v>160</v>
      </c>
      <c r="G82" s="10" t="s">
        <v>972</v>
      </c>
      <c r="H82" s="10"/>
      <c r="I82" s="10" t="s">
        <v>973</v>
      </c>
      <c r="J82" s="12" t="str">
        <f t="shared" si="4"/>
        <v>{'name':'hxftq', 'chinese':'幻想佛跳墙', 'cooker':'cook1', 'tag': '昂贵，肉，水产，高级，传说，山珍，中华，适合拍照，力量涌现，文化底蕴，菌类，特产', 'withNo': '', 'material': '和牛，极上金枪鱼，黑毛猪肉，河豚，松露', 'level':'4', 'money': '160'},</v>
      </c>
    </row>
    <row r="83" spans="1:10" ht="40.15" customHeight="1" x14ac:dyDescent="0.15">
      <c r="A83" s="1" t="s">
        <v>974</v>
      </c>
      <c r="B83" s="10" t="s">
        <v>975</v>
      </c>
      <c r="C83" s="10" t="s">
        <v>1364</v>
      </c>
      <c r="D83" s="10" t="str">
        <f t="shared" si="3"/>
        <v>cook3</v>
      </c>
      <c r="E83" s="10">
        <v>4</v>
      </c>
      <c r="F83" s="10">
        <v>150</v>
      </c>
      <c r="G83" s="10" t="s">
        <v>976</v>
      </c>
      <c r="H83" s="10" t="s">
        <v>730</v>
      </c>
      <c r="I83" s="10" t="s">
        <v>977</v>
      </c>
      <c r="J83" s="12" t="str">
        <f t="shared" si="4"/>
        <v>{'name':'hldnp', 'chinese':'惠灵顿牛排', 'cooker':'cook3', 'tag': '昂贵，肉，高级，传说，山珍，西式', 'withNo': '甜，凉爽', 'material': '和牛，面粉，鸡蛋，黄油，松露', 'level':'4', 'money': '150'},</v>
      </c>
    </row>
    <row r="84" spans="1:10" ht="40.15" customHeight="1" x14ac:dyDescent="0.15">
      <c r="A84" s="1" t="s">
        <v>978</v>
      </c>
      <c r="B84" s="10" t="s">
        <v>979</v>
      </c>
      <c r="C84" s="10" t="s">
        <v>644</v>
      </c>
      <c r="D84" s="10" t="str">
        <f t="shared" si="3"/>
        <v>cook1</v>
      </c>
      <c r="E84" s="10">
        <v>4</v>
      </c>
      <c r="F84" s="10">
        <v>112</v>
      </c>
      <c r="G84" s="10" t="s">
        <v>980</v>
      </c>
      <c r="H84" s="10"/>
      <c r="I84" s="10" t="s">
        <v>981</v>
      </c>
      <c r="J84" s="12" t="str">
        <f t="shared" si="4"/>
        <v>{'name':'mndwth', 'chinese':'魔女的舞踏烩', 'cooker':'cook1', 'tag': '昂贵，水产，重油，咸，鲜，适合拍照，灼热，菌类，辣', 'withNo': '', 'material': '蘑菇，虾，章鱼，辣椒', 'level':'4', 'money': '112'},</v>
      </c>
    </row>
    <row r="85" spans="1:10" ht="40.15" customHeight="1" x14ac:dyDescent="0.15">
      <c r="A85" s="1" t="s">
        <v>982</v>
      </c>
      <c r="B85" s="10" t="s">
        <v>983</v>
      </c>
      <c r="C85" s="10" t="s">
        <v>644</v>
      </c>
      <c r="D85" s="10" t="str">
        <f t="shared" si="3"/>
        <v>cook1</v>
      </c>
      <c r="E85" s="10">
        <v>4</v>
      </c>
      <c r="F85" s="10">
        <v>120</v>
      </c>
      <c r="G85" s="10" t="s">
        <v>984</v>
      </c>
      <c r="H85" s="10"/>
      <c r="I85" s="10" t="s">
        <v>1481</v>
      </c>
      <c r="J85" s="12" t="str">
        <f t="shared" si="4"/>
        <v>{'name':'nkzy', 'chinese':'拟尻子玉', 'cooker':'cook1', 'tag': '昂贵，传说，下酒，灼热，猎奇，小巧，梦幻', 'withNo': '', 'material': '鹿肉，松露，蝉蜕', 'level':'4', 'money': '120'},</v>
      </c>
    </row>
    <row r="86" spans="1:10" ht="40.15" customHeight="1" x14ac:dyDescent="0.15">
      <c r="A86" s="1" t="s">
        <v>985</v>
      </c>
      <c r="B86" s="10" t="s">
        <v>986</v>
      </c>
      <c r="C86" s="10" t="s">
        <v>748</v>
      </c>
      <c r="D86" s="10" t="str">
        <f t="shared" si="3"/>
        <v>cook4</v>
      </c>
      <c r="E86" s="10">
        <v>4</v>
      </c>
      <c r="F86" s="10">
        <v>92</v>
      </c>
      <c r="G86" s="10" t="s">
        <v>987</v>
      </c>
      <c r="H86" s="10"/>
      <c r="I86" s="10" t="s">
        <v>988</v>
      </c>
      <c r="J86" s="12" t="str">
        <f t="shared" si="4"/>
        <v>{'name':'qsyg', 'chinese':'七色羊羹', 'cooker':'cook4', 'tag': '昂贵，高级，甜，适合拍照，文化底蕴，不可思议，梦幻，果味', 'withNo': '', 'material': '海苔，葡萄，露水，幻昙华', 'level':'4', 'money': '92'},</v>
      </c>
    </row>
    <row r="87" spans="1:10" ht="40.15" customHeight="1" x14ac:dyDescent="0.15">
      <c r="A87" s="1" t="s">
        <v>989</v>
      </c>
      <c r="B87" s="10" t="s">
        <v>990</v>
      </c>
      <c r="C87" s="10" t="s">
        <v>829</v>
      </c>
      <c r="D87" s="10" t="str">
        <f t="shared" si="3"/>
        <v>cook2</v>
      </c>
      <c r="E87" s="10">
        <v>4</v>
      </c>
      <c r="F87" s="10">
        <v>115</v>
      </c>
      <c r="G87" s="10" t="s">
        <v>991</v>
      </c>
      <c r="H87" s="10"/>
      <c r="I87" s="10" t="s">
        <v>992</v>
      </c>
      <c r="J87" s="12" t="str">
        <f t="shared" si="4"/>
        <v>{'name':'qrsy', 'chinese':'全肉盛宴', 'cooker':'cook2', 'tag': '昂贵，大份，肉，高级，下酒，山珍，咸，适合拍照，灼热', 'withNo': '', 'material': '野猪肉，鹿肉，黑毛猪肉，和牛', 'level':'4', 'money': '115'},</v>
      </c>
    </row>
    <row r="88" spans="1:10" ht="40.15" customHeight="1" x14ac:dyDescent="0.15">
      <c r="A88" s="1" t="s">
        <v>993</v>
      </c>
      <c r="B88" s="10" t="s">
        <v>994</v>
      </c>
      <c r="C88" s="10" t="s">
        <v>644</v>
      </c>
      <c r="D88" s="10" t="str">
        <f t="shared" si="3"/>
        <v>cook1</v>
      </c>
      <c r="E88" s="10">
        <v>4</v>
      </c>
      <c r="F88" s="10">
        <v>66</v>
      </c>
      <c r="G88" s="10" t="s">
        <v>995</v>
      </c>
      <c r="H88" s="10"/>
      <c r="I88" s="10" t="s">
        <v>996</v>
      </c>
      <c r="J88" s="12" t="str">
        <f t="shared" si="4"/>
        <v>{'name':'ywjn', 'chinese':'野味加农', 'cooker':'cook1', 'tag': '昂贵，肉，重油，饱腹，山珍，灼热', 'withNo': '', 'material': '土豆，南瓜，黑毛猪肉', 'level':'4', 'money': '66'},</v>
      </c>
    </row>
    <row r="89" spans="1:10" ht="40.15" customHeight="1" x14ac:dyDescent="0.15">
      <c r="A89" s="1" t="s">
        <v>997</v>
      </c>
      <c r="B89" s="10" t="s">
        <v>998</v>
      </c>
      <c r="C89" s="10" t="s">
        <v>742</v>
      </c>
      <c r="D89" s="10" t="str">
        <f t="shared" si="3"/>
        <v>cook5</v>
      </c>
      <c r="E89" s="10">
        <v>4</v>
      </c>
      <c r="F89" s="10">
        <v>50</v>
      </c>
      <c r="G89" s="10" t="s">
        <v>999</v>
      </c>
      <c r="H89" s="10" t="s">
        <v>865</v>
      </c>
      <c r="I89" s="10" t="s">
        <v>1000</v>
      </c>
      <c r="J89" s="12" t="str">
        <f t="shared" si="4"/>
        <v>{'name':'ylx', 'chinese':'樱落雪', 'cooker':'cook5', 'tag': '水产，高级，海味，和风，生，适合拍照，小巧', 'withNo': '重油', 'material': '极上金枪鱼', 'level':'4', 'money': '50'},</v>
      </c>
    </row>
    <row r="90" spans="1:10" ht="40.15" customHeight="1" x14ac:dyDescent="0.15">
      <c r="A90" s="1" t="s">
        <v>1001</v>
      </c>
      <c r="B90" s="10" t="s">
        <v>1002</v>
      </c>
      <c r="C90" s="10" t="s">
        <v>748</v>
      </c>
      <c r="D90" s="10" t="str">
        <f t="shared" si="3"/>
        <v>cook4</v>
      </c>
      <c r="E90" s="10">
        <v>4</v>
      </c>
      <c r="F90" s="10">
        <v>65</v>
      </c>
      <c r="G90" s="10" t="s">
        <v>1003</v>
      </c>
      <c r="H90" s="10"/>
      <c r="I90" s="10" t="s">
        <v>1004</v>
      </c>
      <c r="J90" s="12" t="str">
        <f t="shared" si="4"/>
        <v>{'name':'zqj', 'chinese':'竹取姬', 'cooker':'cook4', 'tag': '昂贵，肉，高级，传说，和风，适合拍照，文化底蕴，特产', 'withNo': '', 'material': '竹子，竹笋，松露，黑毛猪肉，白果', 'level':'4', 'money': '65'},</v>
      </c>
    </row>
    <row r="91" spans="1:10" ht="40.15" customHeight="1" x14ac:dyDescent="0.15">
      <c r="A91" s="1" t="s">
        <v>1005</v>
      </c>
      <c r="B91" s="10" t="s">
        <v>1006</v>
      </c>
      <c r="C91" s="10" t="s">
        <v>829</v>
      </c>
      <c r="D91" s="10" t="str">
        <f t="shared" si="3"/>
        <v>cook2</v>
      </c>
      <c r="E91" s="10">
        <v>5</v>
      </c>
      <c r="F91" s="10">
        <v>125</v>
      </c>
      <c r="G91" s="10" t="s">
        <v>1007</v>
      </c>
      <c r="H91" s="10"/>
      <c r="I91" s="10" t="s">
        <v>1008</v>
      </c>
      <c r="J91" s="12" t="str">
        <f t="shared" si="4"/>
        <v>{'name':'plyz', 'chinese':'蓬莱玉枝', 'cooker':'cook2', 'tag': '昂贵，肉，高级，传说，文化底蕴，烧烤', 'withNo': '', 'material': '和牛，三文鱼，猪肉，鹿肉，竹子', 'level':'5', 'money': '125'},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selection activeCell="A3" sqref="A3"/>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1009</v>
      </c>
      <c r="B1" s="1" t="s">
        <v>1010</v>
      </c>
      <c r="C1" s="1" t="s">
        <v>1011</v>
      </c>
      <c r="D1" s="1" t="s">
        <v>1012</v>
      </c>
      <c r="E1" s="1" t="s">
        <v>1013</v>
      </c>
    </row>
    <row r="2" spans="1:6" ht="30" customHeight="1" x14ac:dyDescent="0.15">
      <c r="A2" s="1" t="s">
        <v>1014</v>
      </c>
      <c r="B2" s="10" t="s">
        <v>1015</v>
      </c>
      <c r="C2" s="4">
        <v>1</v>
      </c>
      <c r="D2" s="4">
        <v>1</v>
      </c>
      <c r="E2" s="4" t="s">
        <v>1016</v>
      </c>
      <c r="F2" s="6" t="str">
        <f>CONCATENATE("{'name':'",B2,"', 'chinese':'",A2,"', 'tag': '",E2,"', 'level':'",C2,"', 'money': '",D2,"'},")</f>
        <v>{'name':'lc', 'chinese':'绿茶', 'tag': '无酒精', 'level':'1', 'money': '1'},</v>
      </c>
    </row>
    <row r="3" spans="1:6" ht="30" customHeight="1" x14ac:dyDescent="0.15">
      <c r="A3" s="1" t="s">
        <v>1017</v>
      </c>
      <c r="B3" s="10" t="s">
        <v>1018</v>
      </c>
      <c r="C3" s="4">
        <v>2</v>
      </c>
      <c r="D3" s="4">
        <v>50</v>
      </c>
      <c r="E3" s="4" t="s">
        <v>1019</v>
      </c>
      <c r="F3" s="6" t="str">
        <f t="shared" ref="F3:F47" si="0">CONCATENATE("{'name':'",B3,"', 'chinese':'",A3,"', 'tag': '",E3,"', 'level':'",C3,"', 'money': '",D3,"'},")</f>
        <v>{'name':'qj', 'chinese':'雀酒', 'tag': '中酒精，可加冰，可加热，清酒，辛', 'level':'2', 'money': '50'},</v>
      </c>
    </row>
    <row r="4" spans="1:6" ht="30" customHeight="1" x14ac:dyDescent="0.15">
      <c r="A4" s="1" t="s">
        <v>1561</v>
      </c>
      <c r="B4" s="10" t="s">
        <v>1020</v>
      </c>
      <c r="C4" s="4">
        <v>1</v>
      </c>
      <c r="D4" s="4">
        <v>12</v>
      </c>
      <c r="E4" s="4" t="s">
        <v>1021</v>
      </c>
      <c r="F4" s="6" t="str">
        <f t="shared" si="0"/>
        <v>{'name':'gwhb', 'chinese':'果味High Ball', 'tag': '低酒精，可加冰，鸡尾酒，西洋酒，水果，甘，苦', 'level':'1', 'money': '12'},</v>
      </c>
    </row>
    <row r="5" spans="1:6" ht="30" customHeight="1" x14ac:dyDescent="0.15">
      <c r="A5" s="1" t="s">
        <v>1022</v>
      </c>
      <c r="B5" s="10" t="s">
        <v>1023</v>
      </c>
      <c r="C5" s="4">
        <v>1</v>
      </c>
      <c r="D5" s="4">
        <v>12</v>
      </c>
      <c r="E5" s="4" t="s">
        <v>1024</v>
      </c>
      <c r="F5" s="6" t="str">
        <f t="shared" si="0"/>
        <v>{'name':'gws', 'chinese':'果味SOUR', 'tag': '低酒精，可加冰，烧酒，鸡尾酒，水果，甘，苦', 'level':'1', 'money': '12'},</v>
      </c>
    </row>
    <row r="6" spans="1:6" ht="30" customHeight="1" x14ac:dyDescent="0.15">
      <c r="A6" s="1" t="s">
        <v>1025</v>
      </c>
      <c r="B6" s="10" t="s">
        <v>1026</v>
      </c>
      <c r="C6" s="4">
        <v>1</v>
      </c>
      <c r="D6" s="4">
        <v>18</v>
      </c>
      <c r="E6" s="4" t="s">
        <v>1027</v>
      </c>
      <c r="F6" s="6" t="str">
        <f t="shared" si="0"/>
        <v>{'name':'q', 'chinese':'淇', 'tag': '低酒精，可加冰，清酒，鸡尾酒，气泡，甘，辛，苦', 'level':'1', 'money': '18'},</v>
      </c>
    </row>
    <row r="7" spans="1:6" ht="30" customHeight="1" x14ac:dyDescent="0.15">
      <c r="A7" s="1" t="s">
        <v>1028</v>
      </c>
      <c r="B7" s="10" t="s">
        <v>1029</v>
      </c>
      <c r="C7" s="4">
        <v>3</v>
      </c>
      <c r="D7" s="4">
        <v>130</v>
      </c>
      <c r="E7" s="4" t="s">
        <v>1030</v>
      </c>
      <c r="F7" s="6" t="str">
        <f t="shared" si="0"/>
        <v>{'name':'stj', 'chinese':'水獭祭', 'tag': '中酒精，可加冰，可加热，清酒，直饮', 'level':'3', 'money': '130'},</v>
      </c>
    </row>
    <row r="8" spans="1:6" ht="30" customHeight="1" x14ac:dyDescent="0.15">
      <c r="A8" s="1" t="s">
        <v>1031</v>
      </c>
      <c r="B8" s="10" t="s">
        <v>1032</v>
      </c>
      <c r="C8" s="4">
        <v>2</v>
      </c>
      <c r="D8" s="4">
        <v>35</v>
      </c>
      <c r="E8" s="4" t="s">
        <v>1033</v>
      </c>
      <c r="F8" s="6" t="str">
        <f t="shared" si="0"/>
        <v>{'name':'dbge', 'chinese':'大冰棍儿', 'tag': '无酒精，提神，甘，现代', 'level':'2', 'money': '35'},</v>
      </c>
    </row>
    <row r="9" spans="1:6" ht="30" customHeight="1" x14ac:dyDescent="0.15">
      <c r="A9" s="1" t="s">
        <v>1034</v>
      </c>
      <c r="B9" s="10" t="s">
        <v>1035</v>
      </c>
      <c r="C9" s="4">
        <v>2</v>
      </c>
      <c r="D9" s="4">
        <v>45</v>
      </c>
      <c r="E9" s="4" t="s">
        <v>1036</v>
      </c>
      <c r="F9" s="6" t="str">
        <f t="shared" si="0"/>
        <v>{'name':'bsmydn', 'chinese':'冰山毛玉冻柠', 'tag': '无酒精，直饮，气泡，提神，可加冰，甘，水果', 'level':'2', 'money': '45'},</v>
      </c>
    </row>
    <row r="10" spans="1:6" ht="30" customHeight="1" x14ac:dyDescent="0.15">
      <c r="A10" s="1" t="s">
        <v>1037</v>
      </c>
      <c r="B10" s="10" t="s">
        <v>1038</v>
      </c>
      <c r="C10" s="4">
        <v>2</v>
      </c>
      <c r="D10" s="4">
        <v>32</v>
      </c>
      <c r="E10" s="4" t="s">
        <v>1039</v>
      </c>
      <c r="F10" s="6" t="str">
        <f t="shared" si="0"/>
        <v>{'name':'mj', 'chinese':'梅酒', 'tag': '中酒精，可加冰，可加热，利口酒，水果', 'level':'2', 'money': '32'},</v>
      </c>
    </row>
    <row r="11" spans="1:6" ht="30" customHeight="1" x14ac:dyDescent="0.15">
      <c r="A11" s="1" t="s">
        <v>1040</v>
      </c>
      <c r="B11" s="10" t="s">
        <v>1041</v>
      </c>
      <c r="C11" s="4">
        <v>2</v>
      </c>
      <c r="D11" s="4">
        <v>30</v>
      </c>
      <c r="E11" s="4" t="s">
        <v>1042</v>
      </c>
      <c r="F11" s="6" t="str">
        <f t="shared" si="0"/>
        <v>{'name':'bzqs', 'chinese':'波子汽水', 'tag': '无酒精，气泡，现代', 'level':'2', 'money': '30'},</v>
      </c>
    </row>
    <row r="12" spans="1:6" ht="30" customHeight="1" x14ac:dyDescent="0.15">
      <c r="A12" s="1" t="s">
        <v>1043</v>
      </c>
      <c r="B12" s="10" t="s">
        <v>1044</v>
      </c>
      <c r="C12" s="4">
        <v>2</v>
      </c>
      <c r="D12" s="4">
        <v>34</v>
      </c>
      <c r="E12" s="4" t="s">
        <v>1030</v>
      </c>
      <c r="F12" s="6" t="str">
        <f t="shared" si="0"/>
        <v>{'name':'ryx', 'chinese':'日月星', 'tag': '中酒精，可加冰，可加热，清酒，直饮', 'level':'2', 'money': '34'},</v>
      </c>
    </row>
    <row r="13" spans="1:6" ht="30" customHeight="1" x14ac:dyDescent="0.15">
      <c r="A13" s="1" t="s">
        <v>1045</v>
      </c>
      <c r="B13" s="10" t="s">
        <v>1046</v>
      </c>
      <c r="C13" s="4">
        <v>1</v>
      </c>
      <c r="D13" s="4">
        <v>18</v>
      </c>
      <c r="E13" s="4" t="s">
        <v>1047</v>
      </c>
      <c r="F13" s="6" t="str">
        <f t="shared" si="0"/>
        <v>{'name':'czpj', 'chinese':'超ZUN啤酒', 'tag': '低酒精，可加冰，啤酒，苦', 'level':'1', 'money': '18'},</v>
      </c>
    </row>
    <row r="14" spans="1:6" ht="30" customHeight="1" x14ac:dyDescent="0.15">
      <c r="A14" s="1" t="s">
        <v>1048</v>
      </c>
      <c r="B14" s="10" t="s">
        <v>1049</v>
      </c>
      <c r="C14" s="4">
        <v>2</v>
      </c>
      <c r="D14" s="4">
        <v>45</v>
      </c>
      <c r="E14" s="4" t="s">
        <v>1050</v>
      </c>
      <c r="F14" s="6" t="str">
        <f t="shared" si="0"/>
        <v>{'name':'xhem', 'chinese':'猩红恶魔', 'tag': '低酒精，可加冰，鸡尾酒，西洋酒', 'level':'2', 'money': '45'},</v>
      </c>
    </row>
    <row r="15" spans="1:6" ht="30" customHeight="1" x14ac:dyDescent="0.15">
      <c r="A15" s="1" t="s">
        <v>1051</v>
      </c>
      <c r="B15" s="10" t="s">
        <v>1052</v>
      </c>
      <c r="C15" s="4">
        <v>2</v>
      </c>
      <c r="D15" s="4">
        <v>60</v>
      </c>
      <c r="E15" s="4" t="s">
        <v>1053</v>
      </c>
      <c r="F15" s="6" t="str">
        <f t="shared" si="0"/>
        <v>{'name':'dn', 'chinese':'冬酿', 'tag': '低酒精，甘，可加热，可加冰，古典', 'level':'2', 'money': '60'},</v>
      </c>
    </row>
    <row r="16" spans="1:6" ht="30" customHeight="1" x14ac:dyDescent="0.15">
      <c r="A16" s="1" t="s">
        <v>1054</v>
      </c>
      <c r="B16" s="10" t="s">
        <v>1055</v>
      </c>
      <c r="C16" s="4">
        <v>4</v>
      </c>
      <c r="D16" s="4">
        <v>420</v>
      </c>
      <c r="E16" s="4" t="s">
        <v>1056</v>
      </c>
      <c r="F16" s="6" t="str">
        <f t="shared" si="0"/>
        <v>{'name':'hsq', 'chinese':'火鼠裘', 'tag': '高酒精，可加热，辛，烧酒', 'level':'4', 'money': '420'},</v>
      </c>
    </row>
    <row r="17" spans="1:6" ht="30" customHeight="1" x14ac:dyDescent="0.15">
      <c r="A17" s="1" t="s">
        <v>1057</v>
      </c>
      <c r="B17" s="10" t="s">
        <v>1058</v>
      </c>
      <c r="C17" s="4">
        <v>2</v>
      </c>
      <c r="D17" s="4">
        <v>70</v>
      </c>
      <c r="E17" s="4" t="s">
        <v>1059</v>
      </c>
      <c r="F17" s="6" t="str">
        <f t="shared" si="0"/>
        <v>{'name':'tgy', 'chinese':'天狗踊', 'tag': '高酒精，可加冰，可加热，清酒，直饮', 'level':'2', 'money': '70'},</v>
      </c>
    </row>
    <row r="18" spans="1:6" ht="30" customHeight="1" x14ac:dyDescent="0.15">
      <c r="A18" s="1" t="s">
        <v>1060</v>
      </c>
      <c r="B18" s="10" t="s">
        <v>1061</v>
      </c>
      <c r="C18" s="4">
        <v>4</v>
      </c>
      <c r="D18" s="4">
        <v>400</v>
      </c>
      <c r="E18" s="4" t="s">
        <v>1062</v>
      </c>
      <c r="F18" s="6" t="str">
        <f t="shared" si="0"/>
        <v>{'name':'x', 'chinese':'晓', 'tag': '高酒精，可加冰，西洋酒，直饮', 'level':'4', 'money': '400'},</v>
      </c>
    </row>
    <row r="19" spans="1:6" ht="30" customHeight="1" x14ac:dyDescent="0.15">
      <c r="A19" s="1" t="s">
        <v>1063</v>
      </c>
      <c r="B19" s="10" t="s">
        <v>1064</v>
      </c>
      <c r="C19" s="4">
        <v>3</v>
      </c>
      <c r="D19" s="4">
        <v>130</v>
      </c>
      <c r="E19" s="4" t="s">
        <v>1065</v>
      </c>
      <c r="F19" s="6" t="str">
        <f t="shared" si="0"/>
        <v>{'name':'fz', 'chinese':'风祝', 'tag': '中酒精，可加冰，鸡尾酒，甘，现代', 'level':'3', 'money': '130'},</v>
      </c>
    </row>
    <row r="20" spans="1:6" ht="30" customHeight="1" x14ac:dyDescent="0.15">
      <c r="A20" s="1" t="s">
        <v>1066</v>
      </c>
      <c r="B20" s="10" t="s">
        <v>1067</v>
      </c>
      <c r="C20" s="4">
        <v>3</v>
      </c>
      <c r="D20" s="4">
        <v>100</v>
      </c>
      <c r="E20" s="4" t="s">
        <v>1068</v>
      </c>
      <c r="F20" s="6" t="str">
        <f t="shared" si="0"/>
        <v>{'name':'ngln', 'chinese':'尼格罗尼', 'tag': '中酒精，鸡尾酒，可加冰，水果，苦，西洋酒', 'level':'3', 'money': '100'},</v>
      </c>
    </row>
    <row r="21" spans="1:6" ht="30" customHeight="1" x14ac:dyDescent="0.15">
      <c r="A21" s="1" t="s">
        <v>1069</v>
      </c>
      <c r="B21" s="10" t="s">
        <v>1070</v>
      </c>
      <c r="C21" s="4">
        <v>3</v>
      </c>
      <c r="D21" s="4">
        <v>180</v>
      </c>
      <c r="E21" s="4" t="s">
        <v>1071</v>
      </c>
      <c r="F21" s="6" t="str">
        <f t="shared" si="0"/>
        <v>{'name':'jf', 'chinese':'教父', 'tag': '高酒精，可加冰，鸡尾酒，西洋酒，苦，古典', 'level':'3', 'money': '180'},</v>
      </c>
    </row>
    <row r="22" spans="1:6" ht="30" customHeight="1" x14ac:dyDescent="0.15">
      <c r="A22" s="1" t="s">
        <v>1072</v>
      </c>
      <c r="B22" s="10" t="s">
        <v>1073</v>
      </c>
      <c r="C22" s="4">
        <v>2</v>
      </c>
      <c r="D22" s="4">
        <v>50</v>
      </c>
      <c r="E22" s="4" t="s">
        <v>1074</v>
      </c>
      <c r="F22" s="6" t="str">
        <f t="shared" si="0"/>
        <v>{'name':'ylc', 'chinese':'玉露茶', 'tag': '无酒精，古典，可加热', 'level':'2', 'money': '50'},</v>
      </c>
    </row>
    <row r="23" spans="1:6" ht="30" customHeight="1" x14ac:dyDescent="0.15">
      <c r="A23" s="1" t="s">
        <v>1075</v>
      </c>
      <c r="B23" s="10" t="s">
        <v>1076</v>
      </c>
      <c r="C23" s="4">
        <v>2</v>
      </c>
      <c r="D23" s="4">
        <v>45</v>
      </c>
      <c r="E23" s="4" t="s">
        <v>1077</v>
      </c>
      <c r="F23" s="6" t="str">
        <f t="shared" si="0"/>
        <v>{'name':'ymhj', 'chinese':'月面火箭', 'tag': '无酒精，可加冰，现代，气泡', 'level':'2', 'money': '45'},</v>
      </c>
    </row>
    <row r="24" spans="1:6" ht="30" customHeight="1" x14ac:dyDescent="0.15">
      <c r="A24" s="1" t="s">
        <v>1078</v>
      </c>
      <c r="B24" s="10" t="s">
        <v>1079</v>
      </c>
      <c r="C24" s="4">
        <v>4</v>
      </c>
      <c r="D24" s="4">
        <v>440</v>
      </c>
      <c r="E24" s="4" t="s">
        <v>1080</v>
      </c>
      <c r="F24" s="6" t="str">
        <f t="shared" si="0"/>
        <v>{'name':'ssy', 'chinese':'十四夜', 'tag': '中酒精，清酒，可加冰，可加热，古典，甘', 'level':'4', 'money': '440'},</v>
      </c>
    </row>
    <row r="25" spans="1:6" ht="30" customHeight="1" x14ac:dyDescent="0.15">
      <c r="A25" s="1" t="s">
        <v>1081</v>
      </c>
      <c r="B25" s="10" t="s">
        <v>1082</v>
      </c>
      <c r="C25" s="4">
        <v>2</v>
      </c>
      <c r="D25" s="4">
        <v>45</v>
      </c>
      <c r="E25" s="4" t="s">
        <v>1083</v>
      </c>
      <c r="F25" s="6" t="str">
        <f t="shared" si="0"/>
        <v>{'name':'szm', 'chinese':'神之麦', 'tag': '中酒精，可加冰，可加热，烧酒，直饮', 'level':'2', 'money': '45'},</v>
      </c>
    </row>
    <row r="26" spans="1:6" ht="30" customHeight="1" x14ac:dyDescent="0.15">
      <c r="A26" s="1" t="s">
        <v>1084</v>
      </c>
      <c r="B26" s="10" t="s">
        <v>1085</v>
      </c>
      <c r="C26" s="4">
        <v>2</v>
      </c>
      <c r="D26" s="4">
        <v>35</v>
      </c>
      <c r="E26" s="4" t="s">
        <v>1086</v>
      </c>
      <c r="F26" s="6" t="str">
        <f t="shared" si="0"/>
        <v>{'name':'afjd', 'chinese':'阿芙加朵', 'tag': '无酒精，提神，甘，苦，可加冰', 'level':'2', 'money': '35'},</v>
      </c>
    </row>
    <row r="27" spans="1:6" ht="30" customHeight="1" x14ac:dyDescent="0.15">
      <c r="A27" s="1" t="s">
        <v>1087</v>
      </c>
      <c r="B27" s="10" t="s">
        <v>1088</v>
      </c>
      <c r="C27" s="4">
        <v>2</v>
      </c>
      <c r="D27" s="4">
        <v>75</v>
      </c>
      <c r="E27" s="4" t="s">
        <v>1089</v>
      </c>
      <c r="F27" s="6" t="str">
        <f t="shared" si="0"/>
        <v>{'name':'hw', 'chinese':'红雾', 'tag': '中酒精，可加热，西洋酒', 'level':'2', 'money': '75'},</v>
      </c>
    </row>
    <row r="28" spans="1:6" ht="30" customHeight="1" x14ac:dyDescent="0.15">
      <c r="A28" s="1" t="s">
        <v>1090</v>
      </c>
      <c r="B28" s="10" t="s">
        <v>1091</v>
      </c>
      <c r="C28" s="4">
        <v>2</v>
      </c>
      <c r="D28" s="4">
        <v>25</v>
      </c>
      <c r="E28" s="4" t="s">
        <v>1092</v>
      </c>
      <c r="F28" s="6" t="str">
        <f t="shared" si="0"/>
        <v>{'name':'hmghc', 'chinese':'红魔馆红茶', 'tag': '无酒精，水果，可加热，提神', 'level':'2', 'money': '25'},</v>
      </c>
    </row>
    <row r="29" spans="1:6" ht="30" customHeight="1" x14ac:dyDescent="0.15">
      <c r="A29" s="1" t="s">
        <v>1093</v>
      </c>
      <c r="B29" s="10" t="s">
        <v>1094</v>
      </c>
      <c r="C29" s="4">
        <v>2</v>
      </c>
      <c r="D29" s="4">
        <v>16</v>
      </c>
      <c r="E29" s="4" t="s">
        <v>1095</v>
      </c>
      <c r="F29" s="6" t="str">
        <f t="shared" si="0"/>
        <v>{'name':'nn', 'chinese':'牛奶', 'tag': '无酒精，直饮', 'level':'2', 'money': '16'},</v>
      </c>
    </row>
    <row r="30" spans="1:6" ht="30" customHeight="1" x14ac:dyDescent="0.15">
      <c r="A30" s="1" t="s">
        <v>1096</v>
      </c>
      <c r="B30" s="10" t="s">
        <v>1097</v>
      </c>
      <c r="C30" s="4">
        <v>2</v>
      </c>
      <c r="D30" s="4">
        <v>24</v>
      </c>
      <c r="E30" s="4" t="s">
        <v>1098</v>
      </c>
      <c r="F30" s="6" t="str">
        <f t="shared" si="0"/>
        <v>{'name':'hygz', 'chinese':'红柚果汁', 'tag': '无酒精，水果', 'level':'2', 'money': '24'},</v>
      </c>
    </row>
    <row r="31" spans="1:6" ht="30" customHeight="1" x14ac:dyDescent="0.15">
      <c r="A31" s="1" t="s">
        <v>1099</v>
      </c>
      <c r="B31" s="10" t="s">
        <v>1100</v>
      </c>
      <c r="C31" s="4">
        <v>3</v>
      </c>
      <c r="D31" s="4">
        <v>210</v>
      </c>
      <c r="E31" s="4" t="s">
        <v>1101</v>
      </c>
      <c r="F31" s="6" t="str">
        <f t="shared" si="0"/>
        <v>{'name':'dyn', 'chinese':'大吟酿', 'tag': '中酒精，清酒，水果，可加冰，直饮，甘，古典', 'level':'3', 'money': '210'},</v>
      </c>
    </row>
    <row r="32" spans="1:6" ht="30" customHeight="1" x14ac:dyDescent="0.15">
      <c r="A32" s="1" t="s">
        <v>1102</v>
      </c>
      <c r="B32" s="10" t="s">
        <v>1103</v>
      </c>
      <c r="C32" s="4">
        <v>2</v>
      </c>
      <c r="D32" s="4">
        <v>62</v>
      </c>
      <c r="E32" s="4" t="s">
        <v>1104</v>
      </c>
      <c r="F32" s="6" t="str">
        <f t="shared" si="0"/>
        <v>{'name':'kf', 'chinese':'咖啡', 'tag': '无酒精，苦，现代，可加热，可加冰，提神', 'level':'2', 'money': '62'},</v>
      </c>
    </row>
    <row r="33" spans="1:6" ht="30" customHeight="1" x14ac:dyDescent="0.15">
      <c r="A33" s="1" t="s">
        <v>1105</v>
      </c>
      <c r="B33" s="10" t="s">
        <v>1106</v>
      </c>
      <c r="C33" s="4">
        <v>1</v>
      </c>
      <c r="D33" s="4">
        <v>42</v>
      </c>
      <c r="E33" s="4" t="s">
        <v>1107</v>
      </c>
      <c r="F33" s="6" t="str">
        <f t="shared" si="0"/>
        <v>{'name':'gfnybs', 'chinese':'古法奶油冰沙', 'tag': '无酒精，甘，可加冰，古典', 'level':'1', 'money': '42'},</v>
      </c>
    </row>
    <row r="34" spans="1:6" ht="30" customHeight="1" x14ac:dyDescent="0.15">
      <c r="A34" s="1" t="s">
        <v>1108</v>
      </c>
      <c r="B34" s="10" t="s">
        <v>1109</v>
      </c>
      <c r="C34" s="4">
        <v>2</v>
      </c>
      <c r="D34" s="4">
        <v>32</v>
      </c>
      <c r="E34" s="4" t="s">
        <v>1110</v>
      </c>
      <c r="F34" s="6" t="str">
        <f t="shared" si="0"/>
        <v>{'name':'ptjsc', 'chinese':'普通健身茶', 'tag': '中酒精，苦，气泡，利口酒', 'level':'2', 'money': '32'},</v>
      </c>
    </row>
    <row r="35" spans="1:6" ht="30" customHeight="1" x14ac:dyDescent="0.15">
      <c r="A35" s="1" t="s">
        <v>1111</v>
      </c>
      <c r="B35" s="10" t="s">
        <v>1112</v>
      </c>
      <c r="C35" s="4">
        <v>2</v>
      </c>
      <c r="D35" s="4">
        <v>80</v>
      </c>
      <c r="E35" s="4" t="s">
        <v>1113</v>
      </c>
      <c r="F35" s="6" t="str">
        <f t="shared" si="0"/>
        <v>{'name':'yjyl', 'chinese':'妖精雨露', 'tag': '无酒精，甘，可加冰', 'level':'2', 'money': '80'},</v>
      </c>
    </row>
    <row r="36" spans="1:6" ht="30" customHeight="1" x14ac:dyDescent="0.15">
      <c r="A36" s="1" t="s">
        <v>1114</v>
      </c>
      <c r="B36" s="10" t="s">
        <v>1115</v>
      </c>
      <c r="C36" s="4">
        <v>4</v>
      </c>
      <c r="D36" s="4">
        <v>320</v>
      </c>
      <c r="E36" s="4" t="s">
        <v>1116</v>
      </c>
      <c r="F36" s="6" t="str">
        <f t="shared" si="0"/>
        <v>{'name':'gs', 'chinese':'鬼杀', 'tag': '高酒精，可加冰，烧酒，辛，古典', 'level':'4', 'money': '320'},</v>
      </c>
    </row>
    <row r="37" spans="1:6" ht="30" customHeight="1" x14ac:dyDescent="0.15">
      <c r="A37" s="1" t="s">
        <v>1117</v>
      </c>
      <c r="B37" s="10" t="s">
        <v>1118</v>
      </c>
      <c r="C37" s="4">
        <v>2</v>
      </c>
      <c r="D37" s="4">
        <v>35</v>
      </c>
      <c r="E37" s="4" t="s">
        <v>1119</v>
      </c>
      <c r="F37" s="6" t="str">
        <f t="shared" si="0"/>
        <v>{'name':'gmdbjl', 'chinese':'古明地冰激凌', 'tag': '无酒精，甘，水果，现代', 'level':'2', 'money': '35'},</v>
      </c>
    </row>
    <row r="38" spans="1:6" ht="30" customHeight="1" x14ac:dyDescent="0.15">
      <c r="A38" s="1" t="s">
        <v>1120</v>
      </c>
      <c r="B38" s="10" t="s">
        <v>1121</v>
      </c>
      <c r="C38" s="4">
        <v>2</v>
      </c>
      <c r="D38" s="4">
        <v>45</v>
      </c>
      <c r="E38" s="4" t="s">
        <v>1122</v>
      </c>
      <c r="F38" s="6" t="str">
        <f t="shared" si="0"/>
        <v>{'name':'qbj', 'chinese':'气保健', 'tag': '无酒精，甘，直饮，提神', 'level':'2', 'money': '45'},</v>
      </c>
    </row>
    <row r="39" spans="1:6" ht="30" customHeight="1" x14ac:dyDescent="0.15">
      <c r="A39" s="1" t="s">
        <v>1123</v>
      </c>
      <c r="B39" s="10" t="s">
        <v>1124</v>
      </c>
      <c r="C39" s="4">
        <v>3</v>
      </c>
      <c r="D39" s="4">
        <v>180</v>
      </c>
      <c r="E39" s="4" t="s">
        <v>1125</v>
      </c>
      <c r="F39" s="6" t="str">
        <f t="shared" si="0"/>
        <v>{'name':'ql', 'chinese':'麒麟', 'tag': '中酒精，啤酒，直饮', 'level':'3', 'money': '180'},</v>
      </c>
    </row>
    <row r="40" spans="1:6" ht="30" customHeight="1" x14ac:dyDescent="0.15">
      <c r="A40" s="1" t="s">
        <v>1126</v>
      </c>
      <c r="B40" s="10" t="s">
        <v>1127</v>
      </c>
      <c r="C40" s="4">
        <v>2</v>
      </c>
      <c r="D40" s="4">
        <v>50</v>
      </c>
      <c r="E40" s="4" t="s">
        <v>1128</v>
      </c>
      <c r="F40" s="6" t="str">
        <f t="shared" si="0"/>
        <v>{'name':'yzgl', 'chinese':'杨枝甘露', 'tag': '无酒精，可加冰，水果', 'level':'2', 'money': '50'},</v>
      </c>
    </row>
    <row r="41" spans="1:6" ht="30" customHeight="1" x14ac:dyDescent="0.15">
      <c r="A41" s="1" t="s">
        <v>1129</v>
      </c>
      <c r="B41" s="10" t="s">
        <v>1130</v>
      </c>
      <c r="C41" s="4">
        <v>3</v>
      </c>
      <c r="D41" s="4">
        <v>100</v>
      </c>
      <c r="E41" s="4" t="s">
        <v>1131</v>
      </c>
      <c r="F41" s="6" t="str">
        <f t="shared" si="0"/>
        <v>{'name':'lrz', 'chinese':'伶人醉', 'tag': '低酒精，直饮，水果，古典，甘', 'level':'3', 'money': '100'},</v>
      </c>
    </row>
    <row r="42" spans="1:6" ht="30" customHeight="1" x14ac:dyDescent="0.15">
      <c r="A42" s="1" t="s">
        <v>1132</v>
      </c>
      <c r="B42" s="10" t="s">
        <v>1133</v>
      </c>
      <c r="C42" s="4">
        <v>3</v>
      </c>
      <c r="D42" s="4">
        <v>150</v>
      </c>
      <c r="E42" s="4" t="s">
        <v>1134</v>
      </c>
      <c r="F42" s="6" t="str">
        <f t="shared" si="0"/>
        <v>{'name':'tdwy', 'chinese':'天地无用', 'tag': '高酒精，烧酒', 'level':'3', 'money': '150'},</v>
      </c>
    </row>
    <row r="43" spans="1:6" ht="30" customHeight="1" x14ac:dyDescent="0.15">
      <c r="A43" s="1" t="s">
        <v>1135</v>
      </c>
      <c r="B43" s="10" t="s">
        <v>1136</v>
      </c>
      <c r="C43" s="4">
        <v>4</v>
      </c>
      <c r="D43" s="4">
        <v>300</v>
      </c>
      <c r="E43" s="4" t="s">
        <v>1137</v>
      </c>
      <c r="F43" s="6" t="str">
        <f t="shared" si="0"/>
        <v>{'name':'mjtbjq', 'chinese':'莫吉托爆浆球', 'tag': '低酒精，气泡，现代，鸡尾酒', 'level':'4', 'money': '300'},</v>
      </c>
    </row>
    <row r="44" spans="1:6" ht="30" customHeight="1" x14ac:dyDescent="0.15">
      <c r="A44" s="1" t="s">
        <v>1138</v>
      </c>
      <c r="B44" s="10" t="s">
        <v>1139</v>
      </c>
      <c r="C44" s="4">
        <v>3</v>
      </c>
      <c r="D44" s="4">
        <v>80</v>
      </c>
      <c r="E44" s="4" t="s">
        <v>1140</v>
      </c>
      <c r="F44" s="6" t="str">
        <f t="shared" si="0"/>
        <v>{'name':'hdne', 'chinese':'海的女儿', 'tag': '低酒精，气泡，辛，古典', 'level':'3', 'money': '80'},</v>
      </c>
    </row>
    <row r="45" spans="1:6" ht="30" customHeight="1" x14ac:dyDescent="0.15">
      <c r="A45" s="1" t="s">
        <v>1141</v>
      </c>
      <c r="B45" s="10" t="s">
        <v>1142</v>
      </c>
      <c r="C45" s="4">
        <v>3</v>
      </c>
      <c r="D45" s="4">
        <v>42</v>
      </c>
      <c r="E45" s="4" t="s">
        <v>1143</v>
      </c>
      <c r="F45" s="6" t="str">
        <f t="shared" si="0"/>
        <v>{'name':'tkpj', 'chinese':'太空啤酒', 'tag': '中酒精，现代，水果，啤酒', 'level':'3', 'money': '42'},</v>
      </c>
    </row>
    <row r="46" spans="1:6" ht="30" customHeight="1" x14ac:dyDescent="0.15">
      <c r="A46" s="1" t="s">
        <v>1144</v>
      </c>
      <c r="B46" s="10" t="s">
        <v>1145</v>
      </c>
      <c r="C46" s="4">
        <v>4</v>
      </c>
      <c r="D46" s="4">
        <v>210</v>
      </c>
      <c r="E46" s="4" t="s">
        <v>1146</v>
      </c>
      <c r="F46" s="6" t="str">
        <f t="shared" si="0"/>
        <v>{'name':'mjkf', 'chinese':'魔界咖啡', 'tag': '高酒精，提神，可加热，西洋酒', 'level':'4', 'money': '210'},</v>
      </c>
    </row>
    <row r="47" spans="1:6" ht="30" customHeight="1" x14ac:dyDescent="0.15">
      <c r="A47" s="1" t="s">
        <v>1147</v>
      </c>
      <c r="B47" s="10" t="s">
        <v>1148</v>
      </c>
      <c r="C47" s="4">
        <v>3</v>
      </c>
      <c r="D47" s="4">
        <v>96</v>
      </c>
      <c r="E47" s="4" t="s">
        <v>1149</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workbookViewId="0">
      <selection activeCell="A2" sqref="A2"/>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1150</v>
      </c>
      <c r="B1" s="1" t="s">
        <v>1151</v>
      </c>
      <c r="C1" s="1" t="s">
        <v>1152</v>
      </c>
      <c r="D1" s="1" t="s">
        <v>1153</v>
      </c>
      <c r="E1" s="1" t="s">
        <v>1154</v>
      </c>
    </row>
    <row r="2" spans="1:6" ht="30" customHeight="1" x14ac:dyDescent="0.15">
      <c r="A2" s="1" t="s">
        <v>637</v>
      </c>
      <c r="B2" s="10" t="s">
        <v>1155</v>
      </c>
      <c r="C2" s="4">
        <v>1</v>
      </c>
      <c r="D2" s="4">
        <v>3</v>
      </c>
      <c r="E2" s="4" t="s">
        <v>1156</v>
      </c>
      <c r="F2" s="6" t="str">
        <f>CONCATENATE("{'name':'",B2,"', 'chinese':'",A2,"', 'tag': '",E2,"', 'level':'",C2,"', 'money': '",D2,"'},")</f>
        <v>{'name':'haitai', 'chinese':'海苔', 'tag': '鲜，素', 'level':'1', 'money': '3'},</v>
      </c>
    </row>
    <row r="3" spans="1:6" ht="30" customHeight="1" x14ac:dyDescent="0.15">
      <c r="A3" s="1" t="s">
        <v>736</v>
      </c>
      <c r="B3" s="10" t="s">
        <v>1157</v>
      </c>
      <c r="C3" s="4">
        <v>2</v>
      </c>
      <c r="D3" s="4">
        <v>14</v>
      </c>
      <c r="E3" s="4" t="s">
        <v>1158</v>
      </c>
      <c r="F3" s="6" t="str">
        <f t="shared" ref="F3:F60" si="0">CONCATENATE("{'name':'",B3,"', 'chinese':'",A3,"', 'tag': '",E3,"', 'level':'",C3,"', 'money': '",D3,"'},")</f>
        <v>{'name':'bmm', 'chinese':'八目鳗', 'tag': '水产，招牌，鲜', 'level':'2', 'money': '14'},</v>
      </c>
    </row>
    <row r="4" spans="1:6" ht="30" customHeight="1" x14ac:dyDescent="0.15">
      <c r="A4" s="1" t="s">
        <v>774</v>
      </c>
      <c r="B4" s="10" t="s">
        <v>1159</v>
      </c>
      <c r="C4" s="4">
        <v>2</v>
      </c>
      <c r="D4" s="4">
        <v>15</v>
      </c>
      <c r="E4" s="4" t="s">
        <v>1160</v>
      </c>
      <c r="F4" s="6" t="str">
        <f t="shared" si="0"/>
        <v>{'name':'nr', 'chinese':'牛肉', 'tag': '肉', 'level':'2', 'money': '15'},</v>
      </c>
    </row>
    <row r="5" spans="1:6" ht="30" customHeight="1" x14ac:dyDescent="0.15">
      <c r="A5" s="1" t="s">
        <v>1161</v>
      </c>
      <c r="B5" s="10" t="s">
        <v>1162</v>
      </c>
      <c r="C5" s="4">
        <v>2</v>
      </c>
      <c r="D5" s="4">
        <v>12</v>
      </c>
      <c r="E5" s="4" t="s">
        <v>1163</v>
      </c>
      <c r="F5" s="6" t="str">
        <f t="shared" si="0"/>
        <v>{'name':'yc', 'chinese':'洋葱', 'tag': '素，鲜', 'level':'2', 'money': '12'},</v>
      </c>
    </row>
    <row r="6" spans="1:6" ht="30" customHeight="1" x14ac:dyDescent="0.15">
      <c r="A6" s="1" t="s">
        <v>1164</v>
      </c>
      <c r="B6" s="10" t="s">
        <v>1165</v>
      </c>
      <c r="C6" s="4">
        <v>2</v>
      </c>
      <c r="D6" s="4">
        <v>14</v>
      </c>
      <c r="E6" s="4" t="s">
        <v>1166</v>
      </c>
      <c r="F6" s="6" t="str">
        <f t="shared" si="0"/>
        <v>{'name':'ng', 'chinese':'南瓜', 'tag': '饱腹，素', 'level':'2', 'money': '14'},</v>
      </c>
    </row>
    <row r="7" spans="1:6" ht="30" customHeight="1" x14ac:dyDescent="0.15">
      <c r="A7" s="1" t="s">
        <v>632</v>
      </c>
      <c r="B7" s="10" t="s">
        <v>1167</v>
      </c>
      <c r="C7" s="4">
        <v>1</v>
      </c>
      <c r="D7" s="4">
        <v>8</v>
      </c>
      <c r="E7" s="4" t="s">
        <v>695</v>
      </c>
      <c r="F7" s="6" t="str">
        <f t="shared" si="0"/>
        <v>{'name':'df', 'chinese':'豆腐', 'tag': '素，家常，清淡', 'level':'1', 'money': '8'},</v>
      </c>
    </row>
    <row r="8" spans="1:6" ht="30" customHeight="1" x14ac:dyDescent="0.15">
      <c r="A8" s="1" t="s">
        <v>1168</v>
      </c>
      <c r="B8" s="10" t="s">
        <v>1169</v>
      </c>
      <c r="C8" s="4">
        <v>2</v>
      </c>
      <c r="D8" s="4">
        <v>16</v>
      </c>
      <c r="E8" s="4" t="s">
        <v>1170</v>
      </c>
      <c r="F8" s="6" t="str">
        <f t="shared" si="0"/>
        <v>{'name':'lb', 'chinese':'萝卜', 'tag': '素，下酒', 'level':'2', 'money': '16'},</v>
      </c>
    </row>
    <row r="9" spans="1:6" ht="30" customHeight="1" x14ac:dyDescent="0.15">
      <c r="A9" s="1" t="s">
        <v>1171</v>
      </c>
      <c r="B9" s="10" t="s">
        <v>1172</v>
      </c>
      <c r="C9" s="4">
        <v>1</v>
      </c>
      <c r="D9" s="4">
        <v>8</v>
      </c>
      <c r="E9" s="4" t="s">
        <v>1173</v>
      </c>
      <c r="F9" s="6" t="str">
        <f t="shared" si="0"/>
        <v>{'name':'zunyu', 'chinese':'鳟鱼', 'tag': '鲜，水产', 'level':'1', 'money': '8'},</v>
      </c>
    </row>
    <row r="10" spans="1:6" ht="30" customHeight="1" x14ac:dyDescent="0.15">
      <c r="A10" s="1" t="s">
        <v>810</v>
      </c>
      <c r="B10" s="10" t="s">
        <v>1174</v>
      </c>
      <c r="C10" s="4">
        <v>1</v>
      </c>
      <c r="D10" s="4">
        <v>10</v>
      </c>
      <c r="E10" s="4" t="s">
        <v>1160</v>
      </c>
      <c r="F10" s="6" t="str">
        <f t="shared" si="0"/>
        <v>{'name':'zr', 'chinese':'猪肉', 'tag': '肉', 'level':'1', 'money': '10'},</v>
      </c>
    </row>
    <row r="11" spans="1:6" ht="30" customHeight="1" x14ac:dyDescent="0.15">
      <c r="A11" s="1" t="s">
        <v>1175</v>
      </c>
      <c r="B11" s="10" t="s">
        <v>1176</v>
      </c>
      <c r="C11" s="4">
        <v>1</v>
      </c>
      <c r="D11" s="4">
        <v>10</v>
      </c>
      <c r="E11" s="4" t="s">
        <v>1177</v>
      </c>
      <c r="F11" s="6" t="str">
        <f t="shared" si="0"/>
        <v>{'name':'ls', 'chinese':'露水', 'tag': '清淡', 'level':'1', 'money': '10'},</v>
      </c>
    </row>
    <row r="12" spans="1:6" ht="30" customHeight="1" x14ac:dyDescent="0.15">
      <c r="A12" s="1" t="s">
        <v>1178</v>
      </c>
      <c r="B12" s="10" t="s">
        <v>1179</v>
      </c>
      <c r="C12" s="4">
        <v>3</v>
      </c>
      <c r="D12" s="4">
        <v>18</v>
      </c>
      <c r="E12" s="4" t="s">
        <v>1180</v>
      </c>
      <c r="F12" s="6" t="str">
        <f t="shared" si="0"/>
        <v>{'name':'mg', 'chinese':'蘑菇', 'tag': '素，鲜，菌类', 'level':'3', 'money': '18'},</v>
      </c>
    </row>
    <row r="13" spans="1:6" ht="30" customHeight="1" x14ac:dyDescent="0.15">
      <c r="A13" s="1" t="s">
        <v>680</v>
      </c>
      <c r="B13" s="10" t="s">
        <v>1181</v>
      </c>
      <c r="C13" s="4">
        <v>1</v>
      </c>
      <c r="D13" s="4">
        <v>5</v>
      </c>
      <c r="E13" s="4" t="s">
        <v>1182</v>
      </c>
      <c r="F13" s="6" t="str">
        <f t="shared" si="0"/>
        <v>{'name':'ct', 'chinese':'蝉蜕', 'tag': '猎奇', 'level':'1', 'money': '5'},</v>
      </c>
    </row>
    <row r="14" spans="1:6" ht="30" customHeight="1" x14ac:dyDescent="0.15">
      <c r="A14" s="1" t="s">
        <v>1183</v>
      </c>
      <c r="B14" s="10" t="s">
        <v>1184</v>
      </c>
      <c r="C14" s="4">
        <v>3</v>
      </c>
      <c r="D14" s="4">
        <v>25</v>
      </c>
      <c r="E14" s="4" t="s">
        <v>1160</v>
      </c>
      <c r="F14" s="6" t="str">
        <f t="shared" si="0"/>
        <v>{'name':'yzr', 'chinese':'野猪肉', 'tag': '肉', 'level':'3', 'money': '25'},</v>
      </c>
    </row>
    <row r="15" spans="1:6" ht="30" customHeight="1" x14ac:dyDescent="0.15">
      <c r="A15" s="1" t="s">
        <v>1185</v>
      </c>
      <c r="B15" s="10" t="s">
        <v>1186</v>
      </c>
      <c r="C15" s="4">
        <v>2</v>
      </c>
      <c r="D15" s="4">
        <v>15</v>
      </c>
      <c r="E15" s="4" t="s">
        <v>1187</v>
      </c>
      <c r="F15" s="6" t="str">
        <f t="shared" si="0"/>
        <v>{'name':'fm', 'chinese':'蜂蜜', 'tag': '甜', 'level':'2', 'money': '15'},</v>
      </c>
    </row>
    <row r="16" spans="1:6" ht="30" customHeight="1" x14ac:dyDescent="0.15">
      <c r="A16" s="1" t="s">
        <v>1188</v>
      </c>
      <c r="B16" s="10" t="s">
        <v>1189</v>
      </c>
      <c r="C16" s="4">
        <v>2</v>
      </c>
      <c r="D16" s="4">
        <v>20</v>
      </c>
      <c r="E16" s="4" t="s">
        <v>1160</v>
      </c>
      <c r="F16" s="6" t="str">
        <f t="shared" si="0"/>
        <v>{'name':'lr', 'chinese':'鹿肉', 'tag': '肉', 'level':'2', 'money': '20'},</v>
      </c>
    </row>
    <row r="17" spans="1:6" ht="30" customHeight="1" x14ac:dyDescent="0.15">
      <c r="A17" s="1" t="s">
        <v>1190</v>
      </c>
      <c r="B17" s="10" t="s">
        <v>1191</v>
      </c>
      <c r="C17" s="4">
        <v>4</v>
      </c>
      <c r="D17" s="4">
        <v>35</v>
      </c>
      <c r="E17" s="4" t="s">
        <v>1192</v>
      </c>
      <c r="F17" s="6" t="str">
        <f t="shared" si="0"/>
        <v>{'name':'hmzr', 'chinese':'黑毛猪肉', 'tag': '肉，传说，山珍', 'level':'4', 'money': '35'},</v>
      </c>
    </row>
    <row r="18" spans="1:6" ht="30" customHeight="1" x14ac:dyDescent="0.15">
      <c r="A18" s="1" t="s">
        <v>1193</v>
      </c>
      <c r="B18" s="10" t="s">
        <v>1194</v>
      </c>
      <c r="C18" s="4">
        <v>2</v>
      </c>
      <c r="D18" s="4">
        <v>10</v>
      </c>
      <c r="E18" s="4" t="s">
        <v>1195</v>
      </c>
      <c r="F18" s="6" t="str">
        <f t="shared" si="0"/>
        <v>{'name':'td', 'chinese':'土豆', 'tag': '素，家常', 'level':'2', 'money': '10'},</v>
      </c>
    </row>
    <row r="19" spans="1:6" ht="30" customHeight="1" x14ac:dyDescent="0.15">
      <c r="A19" s="1" t="s">
        <v>1196</v>
      </c>
      <c r="B19" s="10" t="s">
        <v>1197</v>
      </c>
      <c r="C19" s="4">
        <v>1</v>
      </c>
      <c r="D19" s="4">
        <v>2</v>
      </c>
      <c r="E19" s="4" t="s">
        <v>1198</v>
      </c>
      <c r="F19" s="6" t="str">
        <f t="shared" si="0"/>
        <v>{'name':'lj', 'chinese':'辣椒', 'tag': '辣', 'level':'1', 'money': '2'},</v>
      </c>
    </row>
    <row r="20" spans="1:6" ht="30" customHeight="1" x14ac:dyDescent="0.15">
      <c r="A20" s="1" t="s">
        <v>1199</v>
      </c>
      <c r="B20" s="10" t="s">
        <v>1200</v>
      </c>
      <c r="C20" s="4">
        <v>1</v>
      </c>
      <c r="D20" s="4">
        <v>4</v>
      </c>
      <c r="E20" s="4" t="s">
        <v>1201</v>
      </c>
      <c r="F20" s="6" t="str">
        <f t="shared" si="0"/>
        <v>{'name':'jd', 'chinese':'鸡蛋', 'tag': '生', 'level':'1', 'money': '4'},</v>
      </c>
    </row>
    <row r="21" spans="1:6" ht="30" customHeight="1" x14ac:dyDescent="0.15">
      <c r="A21" s="1" t="s">
        <v>1202</v>
      </c>
      <c r="B21" s="10" t="s">
        <v>1203</v>
      </c>
      <c r="C21" s="4">
        <v>3</v>
      </c>
      <c r="D21" s="4">
        <v>40</v>
      </c>
      <c r="E21" s="4" t="s">
        <v>1204</v>
      </c>
      <c r="F21" s="6" t="str">
        <f t="shared" si="0"/>
        <v>{'name':'zs', 'chinese':'竹笋', 'tag': '素，清淡', 'level':'3', 'money': '40'},</v>
      </c>
    </row>
    <row r="22" spans="1:6" ht="30" customHeight="1" x14ac:dyDescent="0.15">
      <c r="A22" s="13" t="s">
        <v>1205</v>
      </c>
      <c r="B22" s="15" t="s">
        <v>1206</v>
      </c>
      <c r="C22" s="4">
        <v>5</v>
      </c>
      <c r="D22" s="4">
        <v>42</v>
      </c>
      <c r="E22" s="4" t="s">
        <v>1207</v>
      </c>
      <c r="F22" s="6" t="str">
        <f t="shared" si="0"/>
        <v>{'name':'ht', 'chinese':'河豚', 'tag': '水产，海味，鲜', 'level':'5', 'money': '42'},</v>
      </c>
    </row>
    <row r="23" spans="1:6" ht="30" customHeight="1" x14ac:dyDescent="0.15">
      <c r="A23" s="13" t="s">
        <v>1208</v>
      </c>
      <c r="B23" s="15" t="s">
        <v>1209</v>
      </c>
      <c r="C23" s="4">
        <v>3</v>
      </c>
      <c r="D23" s="4">
        <v>24</v>
      </c>
      <c r="E23" s="4" t="s">
        <v>1210</v>
      </c>
      <c r="F23" s="6" t="str">
        <f t="shared" si="0"/>
        <v>{'name':'swy', 'chinese':'三文鱼', 'tag': '水产，高级，鲜', 'level':'3', 'money': '24'},</v>
      </c>
    </row>
    <row r="24" spans="1:6" ht="30" customHeight="1" x14ac:dyDescent="0.15">
      <c r="A24" s="1" t="s">
        <v>1211</v>
      </c>
      <c r="B24" s="10" t="s">
        <v>1061</v>
      </c>
      <c r="C24" s="4">
        <v>2</v>
      </c>
      <c r="D24" s="4">
        <v>30</v>
      </c>
      <c r="E24" s="4" t="s">
        <v>1212</v>
      </c>
      <c r="F24" s="6" t="str">
        <f t="shared" si="0"/>
        <v>{'name':'x', 'chinese':'虾', 'tag': '水产，鲜', 'level':'2', 'money': '30'},</v>
      </c>
    </row>
    <row r="25" spans="1:6" ht="30" customHeight="1" x14ac:dyDescent="0.15">
      <c r="A25" s="1" t="s">
        <v>1213</v>
      </c>
      <c r="B25" s="10" t="s">
        <v>1214</v>
      </c>
      <c r="C25" s="4">
        <v>2</v>
      </c>
      <c r="D25" s="4">
        <v>10</v>
      </c>
      <c r="E25" s="4" t="s">
        <v>1215</v>
      </c>
      <c r="F25" s="6" t="str">
        <f t="shared" si="0"/>
        <v>{'name':'mf', 'chinese':'面粉', 'tag': '饱腹', 'level':'2', 'money': '10'},</v>
      </c>
    </row>
    <row r="26" spans="1:6" ht="30" customHeight="1" x14ac:dyDescent="0.15">
      <c r="A26" s="1" t="s">
        <v>1216</v>
      </c>
      <c r="B26" s="10" t="s">
        <v>1217</v>
      </c>
      <c r="C26" s="4">
        <v>5</v>
      </c>
      <c r="D26" s="4">
        <v>70</v>
      </c>
      <c r="E26" s="4" t="s">
        <v>1218</v>
      </c>
      <c r="F26" s="6" t="str">
        <f t="shared" si="0"/>
        <v>{'name':'hth', 'chinese':'幻昙华', 'tag': '传说，梦幻，不可思议，高级', 'level':'5', 'money': '70'},</v>
      </c>
    </row>
    <row r="27" spans="1:6" ht="30" customHeight="1" x14ac:dyDescent="0.15">
      <c r="A27" s="13" t="s">
        <v>1219</v>
      </c>
      <c r="B27" s="15" t="s">
        <v>1220</v>
      </c>
      <c r="C27" s="4">
        <v>3</v>
      </c>
      <c r="D27" s="4">
        <v>30</v>
      </c>
      <c r="E27" s="4" t="s">
        <v>1221</v>
      </c>
      <c r="F27" s="6" t="str">
        <f t="shared" si="0"/>
        <v>{'name':'jqy', 'chinese':'金枪鱼', 'tag': '水产，鲜，高级', 'level':'3', 'money': '30'},</v>
      </c>
    </row>
    <row r="28" spans="1:6" ht="30" customHeight="1" x14ac:dyDescent="0.15">
      <c r="A28" s="1" t="s">
        <v>1222</v>
      </c>
      <c r="B28" s="10" t="s">
        <v>1223</v>
      </c>
      <c r="C28" s="4">
        <v>5</v>
      </c>
      <c r="D28" s="4">
        <v>40</v>
      </c>
      <c r="E28" s="4" t="s">
        <v>1224</v>
      </c>
      <c r="F28" s="6" t="str">
        <f t="shared" si="0"/>
        <v>{'name':'hn', 'chinese':'和牛', 'tag': '肉，传说，高级', 'level':'5', 'money': '40'},</v>
      </c>
    </row>
    <row r="29" spans="1:6" ht="30" customHeight="1" x14ac:dyDescent="0.15">
      <c r="A29" s="1" t="s">
        <v>1225</v>
      </c>
      <c r="B29" s="10" t="s">
        <v>1226</v>
      </c>
      <c r="C29" s="4">
        <v>2</v>
      </c>
      <c r="D29" s="4">
        <v>7</v>
      </c>
      <c r="E29" s="4" t="s">
        <v>1227</v>
      </c>
      <c r="F29" s="6" t="str">
        <f t="shared" si="0"/>
        <v>{'name':'bg', 'chinese':'白果', 'tag': '适合拍照', 'level':'2', 'money': '7'},</v>
      </c>
    </row>
    <row r="30" spans="1:6" ht="30" customHeight="1" x14ac:dyDescent="0.15">
      <c r="A30" s="1" t="s">
        <v>1228</v>
      </c>
      <c r="B30" s="10" t="s">
        <v>1229</v>
      </c>
      <c r="C30" s="4">
        <v>3</v>
      </c>
      <c r="D30" s="4">
        <v>15</v>
      </c>
      <c r="E30" s="4" t="s">
        <v>1227</v>
      </c>
      <c r="F30" s="6" t="str">
        <f t="shared" si="0"/>
        <v>{'name':'zz', 'chinese':'竹子', 'tag': '适合拍照', 'level':'3', 'money': '15'},</v>
      </c>
    </row>
    <row r="31" spans="1:6" ht="30" customHeight="1" x14ac:dyDescent="0.15">
      <c r="A31" s="1" t="s">
        <v>1230</v>
      </c>
      <c r="B31" s="10" t="s">
        <v>1231</v>
      </c>
      <c r="C31" s="4">
        <v>1</v>
      </c>
      <c r="D31" s="4">
        <v>2</v>
      </c>
      <c r="E31" s="4" t="s">
        <v>1232</v>
      </c>
      <c r="F31" s="6" t="str">
        <f t="shared" si="0"/>
        <v>{'name':'bk', 'chinese':'冰块', 'tag': '凉爽', 'level':'1', 'money': '2'},</v>
      </c>
    </row>
    <row r="32" spans="1:6" ht="30" customHeight="1" x14ac:dyDescent="0.15">
      <c r="A32" s="1" t="s">
        <v>1233</v>
      </c>
      <c r="B32" s="10" t="s">
        <v>1234</v>
      </c>
      <c r="C32" s="4">
        <v>2</v>
      </c>
      <c r="D32" s="4">
        <v>8</v>
      </c>
      <c r="E32" s="4" t="s">
        <v>1235</v>
      </c>
      <c r="F32" s="6" t="str">
        <f t="shared" si="0"/>
        <v>{'name':'hy', 'chinese':'黄油', 'tag': '重油', 'level':'2', 'money': '8'},</v>
      </c>
    </row>
    <row r="33" spans="1:6" ht="30" customHeight="1" x14ac:dyDescent="0.15">
      <c r="A33" s="1" t="s">
        <v>1236</v>
      </c>
      <c r="B33" s="10" t="s">
        <v>1237</v>
      </c>
      <c r="C33" s="4">
        <v>5</v>
      </c>
      <c r="D33" s="4">
        <v>50</v>
      </c>
      <c r="E33" s="4" t="s">
        <v>1238</v>
      </c>
      <c r="F33" s="6" t="str">
        <f t="shared" si="0"/>
        <v>{'name':'sl', 'chinese':'松露', 'tag': '素，传说，山珍，鲜，菌类，高级', 'level':'5', 'money': '50'},</v>
      </c>
    </row>
    <row r="34" spans="1:6" ht="30" customHeight="1" x14ac:dyDescent="0.15">
      <c r="A34" s="1" t="s">
        <v>1239</v>
      </c>
      <c r="B34" s="10" t="s">
        <v>1240</v>
      </c>
      <c r="C34" s="4">
        <v>3</v>
      </c>
      <c r="D34" s="4">
        <v>10</v>
      </c>
      <c r="E34" s="4" t="s">
        <v>1241</v>
      </c>
      <c r="F34" s="6" t="str">
        <f t="shared" si="0"/>
        <v>{'name':'tz', 'chinese':'桃子', 'tag': '果味，甜', 'level':'3', 'money': '10'},</v>
      </c>
    </row>
    <row r="35" spans="1:6" ht="30" customHeight="1" x14ac:dyDescent="0.15">
      <c r="A35" s="1" t="s">
        <v>758</v>
      </c>
      <c r="B35" s="10" t="s">
        <v>1242</v>
      </c>
      <c r="C35" s="4">
        <v>3</v>
      </c>
      <c r="D35" s="4">
        <v>15</v>
      </c>
      <c r="E35" s="4"/>
      <c r="F35" s="6" t="str">
        <f t="shared" si="0"/>
        <v>{'name':'nuomi', 'chinese':'糯米', 'tag': '', 'level':'3', 'money': '15'},</v>
      </c>
    </row>
    <row r="36" spans="1:6" ht="30" customHeight="1" x14ac:dyDescent="0.15">
      <c r="A36" s="1" t="s">
        <v>1000</v>
      </c>
      <c r="B36" s="10" t="s">
        <v>1243</v>
      </c>
      <c r="C36" s="4">
        <v>5</v>
      </c>
      <c r="D36" s="4">
        <v>34</v>
      </c>
      <c r="E36" s="4" t="s">
        <v>1244</v>
      </c>
      <c r="F36" s="6" t="str">
        <f t="shared" si="0"/>
        <v>{'name':'jsjqy', 'chinese':'极上金枪鱼', 'tag': '水产，海味，传说，鲜，高级', 'level':'5', 'money': '34'},</v>
      </c>
    </row>
    <row r="37" spans="1:6" ht="30" customHeight="1" x14ac:dyDescent="0.15">
      <c r="A37" s="1" t="s">
        <v>1245</v>
      </c>
      <c r="B37" s="10" t="s">
        <v>1246</v>
      </c>
      <c r="C37" s="4">
        <v>3</v>
      </c>
      <c r="D37" s="4">
        <v>36</v>
      </c>
      <c r="E37" s="4" t="s">
        <v>1247</v>
      </c>
      <c r="F37" s="6" t="str">
        <f t="shared" si="0"/>
        <v>{'name':'bdl', 'chinese':'并蒂莲', 'tag': '文化底蕴，高级，传说，清淡，梦幻', 'level':'3', 'money': '36'},</v>
      </c>
    </row>
    <row r="38" spans="1:6" ht="30" customHeight="1" x14ac:dyDescent="0.15">
      <c r="A38" s="1" t="s">
        <v>1248</v>
      </c>
      <c r="B38" s="10" t="s">
        <v>1249</v>
      </c>
      <c r="C38" s="4">
        <v>5</v>
      </c>
      <c r="D38" s="4">
        <v>70</v>
      </c>
      <c r="E38" s="4" t="s">
        <v>1250</v>
      </c>
      <c r="F38" s="6" t="str">
        <f t="shared" si="0"/>
        <v>{'name':'ygc', 'chinese':'月光草', 'tag': '不可思议，清淡，梦幻，文化底蕴', 'level':'5', 'money': '70'},</v>
      </c>
    </row>
    <row r="39" spans="1:6" ht="30" customHeight="1" x14ac:dyDescent="0.15">
      <c r="A39" s="1" t="s">
        <v>1251</v>
      </c>
      <c r="B39" s="10" t="s">
        <v>1252</v>
      </c>
      <c r="C39" s="4">
        <v>1</v>
      </c>
      <c r="D39" s="4">
        <v>5</v>
      </c>
      <c r="E39" s="4" t="s">
        <v>1241</v>
      </c>
      <c r="F39" s="6" t="str">
        <f t="shared" si="0"/>
        <v>{'name':'pt', 'chinese':'葡萄', 'tag': '果味，甜', 'level':'1', 'money': '5'},</v>
      </c>
    </row>
    <row r="40" spans="1:6" ht="30" customHeight="1" x14ac:dyDescent="0.15">
      <c r="A40" s="1" t="s">
        <v>1253</v>
      </c>
      <c r="B40" s="10" t="s">
        <v>1254</v>
      </c>
      <c r="C40" s="4">
        <v>1</v>
      </c>
      <c r="D40" s="4">
        <v>9</v>
      </c>
      <c r="E40" s="4" t="s">
        <v>1255</v>
      </c>
      <c r="F40" s="6" t="str">
        <f t="shared" si="0"/>
        <v>{'name':'ny', 'chinese':'奶油', 'tag': '家常，甜，西式', 'level':'1', 'money': '9'},</v>
      </c>
    </row>
    <row r="41" spans="1:6" ht="30" customHeight="1" x14ac:dyDescent="0.15">
      <c r="A41" s="1" t="s">
        <v>1256</v>
      </c>
      <c r="B41" s="10" t="s">
        <v>1257</v>
      </c>
      <c r="C41" s="4">
        <v>3</v>
      </c>
      <c r="D41" s="4">
        <v>10</v>
      </c>
      <c r="E41" s="4" t="s">
        <v>1258</v>
      </c>
      <c r="F41" s="6" t="str">
        <f t="shared" si="0"/>
        <v>{'name':'px', 'chinese':'螃蟹', 'tag': '水产，高级，鲜', 'level':'3', 'money': '10'},</v>
      </c>
    </row>
    <row r="42" spans="1:6" ht="30" customHeight="1" x14ac:dyDescent="0.15">
      <c r="A42" s="1" t="s">
        <v>1259</v>
      </c>
      <c r="B42" s="10" t="s">
        <v>1260</v>
      </c>
      <c r="C42" s="4">
        <v>1</v>
      </c>
      <c r="D42" s="4">
        <v>7</v>
      </c>
      <c r="E42" s="4" t="s">
        <v>1261</v>
      </c>
      <c r="F42" s="6" t="str">
        <f t="shared" si="0"/>
        <v>{'name':'hg', 'chinese':'黄瓜', 'tag': '家常，素，清淡', 'level':'1', 'money': '7'},</v>
      </c>
    </row>
    <row r="43" spans="1:6" ht="30" customHeight="1" x14ac:dyDescent="0.15">
      <c r="A43" s="1" t="s">
        <v>1262</v>
      </c>
      <c r="B43" s="10" t="s">
        <v>1263</v>
      </c>
      <c r="C43" s="4">
        <v>1</v>
      </c>
      <c r="D43" s="4">
        <v>3</v>
      </c>
      <c r="E43" s="4" t="s">
        <v>1264</v>
      </c>
      <c r="F43" s="6" t="str">
        <f t="shared" si="0"/>
        <v>{'name':'heiyan', 'chinese':'黑盐', 'tag': '咸', 'level':'1', 'money': '3'},</v>
      </c>
    </row>
    <row r="44" spans="1:6" ht="30" customHeight="1" x14ac:dyDescent="0.15">
      <c r="A44" s="1" t="s">
        <v>1265</v>
      </c>
      <c r="B44" s="10" t="s">
        <v>1266</v>
      </c>
      <c r="C44" s="4">
        <v>2</v>
      </c>
      <c r="D44" s="4">
        <v>12</v>
      </c>
      <c r="E44" s="4" t="s">
        <v>1267</v>
      </c>
      <c r="F44" s="6" t="str">
        <f t="shared" si="0"/>
        <v>{'name':'zy', 'chinese':'章鱼', 'tag': '水产，鲜，海味', 'level':'2', 'money': '12'},</v>
      </c>
    </row>
    <row r="45" spans="1:6" ht="30" customHeight="1" x14ac:dyDescent="0.15">
      <c r="A45" s="1" t="s">
        <v>1268</v>
      </c>
      <c r="B45" s="10" t="s">
        <v>1269</v>
      </c>
      <c r="C45" s="4">
        <v>3</v>
      </c>
      <c r="D45" s="4">
        <v>18</v>
      </c>
      <c r="E45" s="4" t="s">
        <v>1270</v>
      </c>
      <c r="F45" s="6" t="str">
        <f t="shared" si="0"/>
        <v>{'name':'haidan', 'chinese':'海胆', 'tag': '水产，高级，传说，鲜，海味', 'level':'3', 'money': '18'},</v>
      </c>
    </row>
    <row r="46" spans="1:6" ht="30" customHeight="1" x14ac:dyDescent="0.15">
      <c r="A46" s="1" t="s">
        <v>1271</v>
      </c>
      <c r="B46" s="10" t="s">
        <v>1272</v>
      </c>
      <c r="C46" s="4">
        <v>2</v>
      </c>
      <c r="D46" s="4">
        <v>18</v>
      </c>
      <c r="E46" s="4" t="s">
        <v>1273</v>
      </c>
      <c r="F46" s="6" t="str">
        <f t="shared" si="0"/>
        <v>{'name':'zhishi', 'chinese':'芝士', 'tag': '高级，咸，鲜', 'level':'2', 'money': '18'},</v>
      </c>
    </row>
    <row r="47" spans="1:6" ht="30" customHeight="1" x14ac:dyDescent="0.15">
      <c r="A47" s="1" t="s">
        <v>1274</v>
      </c>
      <c r="B47" s="10" t="s">
        <v>1275</v>
      </c>
      <c r="C47" s="4">
        <v>1</v>
      </c>
      <c r="D47" s="4">
        <v>8</v>
      </c>
      <c r="E47" s="4" t="s">
        <v>1276</v>
      </c>
      <c r="F47" s="6" t="str">
        <f t="shared" si="0"/>
        <v>{'name':'nm', 'chinese':'柠檬', 'tag': '酸，果味', 'level':'1', 'money': '8'},</v>
      </c>
    </row>
    <row r="48" spans="1:6" ht="30" customHeight="1" x14ac:dyDescent="0.15">
      <c r="A48" s="1" t="s">
        <v>1277</v>
      </c>
      <c r="B48" s="10" t="s">
        <v>1278</v>
      </c>
      <c r="C48" s="4">
        <v>1</v>
      </c>
      <c r="D48" s="4">
        <v>8</v>
      </c>
      <c r="E48" s="4" t="s">
        <v>1279</v>
      </c>
      <c r="F48" s="6" t="str">
        <f t="shared" si="0"/>
        <v>{'name':'dg', 'chinese':'地瓜', 'tag': '饱腹', 'level':'1', 'money': '8'},</v>
      </c>
    </row>
    <row r="49" spans="1:6" ht="30" customHeight="1" x14ac:dyDescent="0.15">
      <c r="A49" s="1" t="s">
        <v>1280</v>
      </c>
      <c r="B49" s="10" t="s">
        <v>1281</v>
      </c>
      <c r="C49" s="4">
        <v>2</v>
      </c>
      <c r="D49" s="4">
        <v>10</v>
      </c>
      <c r="E49" s="4" t="s">
        <v>1282</v>
      </c>
      <c r="F49" s="6" t="str">
        <f t="shared" si="0"/>
        <v>{'name':'banli', 'chinese':'板栗', 'tag': '家常，素', 'level':'2', 'money': '10'},</v>
      </c>
    </row>
    <row r="50" spans="1:6" ht="30" customHeight="1" x14ac:dyDescent="0.15">
      <c r="A50" s="1" t="s">
        <v>1283</v>
      </c>
      <c r="B50" s="10" t="s">
        <v>1284</v>
      </c>
      <c r="C50" s="4">
        <v>2</v>
      </c>
      <c r="D50" s="4">
        <v>15</v>
      </c>
      <c r="E50" s="4" t="s">
        <v>1285</v>
      </c>
      <c r="F50" s="6" t="str">
        <f t="shared" si="0"/>
        <v>{'name':'sz', 'chinese':'松子', 'tag': '招牌，清淡，高级', 'level':'2', 'money': '15'},</v>
      </c>
    </row>
    <row r="51" spans="1:6" ht="30" customHeight="1" x14ac:dyDescent="0.15">
      <c r="A51" s="1" t="s">
        <v>1286</v>
      </c>
      <c r="B51" s="10" t="s">
        <v>1287</v>
      </c>
      <c r="C51" s="4">
        <v>3</v>
      </c>
      <c r="D51" s="4">
        <v>22</v>
      </c>
      <c r="E51" s="4" t="s">
        <v>1288</v>
      </c>
      <c r="F51" s="6" t="str">
        <f t="shared" si="0"/>
        <v>{'name':'lz', 'chinese':'莲子', 'tag': '招牌，清淡，文化底蕴', 'level':'3', 'money': '22'},</v>
      </c>
    </row>
    <row r="52" spans="1:6" ht="30" customHeight="1" x14ac:dyDescent="0.15">
      <c r="A52" s="1" t="s">
        <v>1289</v>
      </c>
      <c r="B52" s="10" t="s">
        <v>1290</v>
      </c>
      <c r="C52" s="4">
        <v>2</v>
      </c>
      <c r="D52" s="4">
        <v>18</v>
      </c>
      <c r="E52" s="4" t="s">
        <v>1291</v>
      </c>
      <c r="F52" s="6" t="str">
        <f t="shared" si="0"/>
        <v>{'name':'hd', 'chinese':'红豆', 'tag': '家常', 'level':'2', 'money': '18'},</v>
      </c>
    </row>
    <row r="53" spans="1:6" ht="30" customHeight="1" x14ac:dyDescent="0.15">
      <c r="A53" s="1" t="s">
        <v>1292</v>
      </c>
      <c r="B53" s="10" t="s">
        <v>1293</v>
      </c>
      <c r="C53" s="4">
        <v>1</v>
      </c>
      <c r="D53" s="4">
        <v>12</v>
      </c>
      <c r="E53" s="4" t="s">
        <v>1294</v>
      </c>
      <c r="F53" s="6" t="str">
        <f t="shared" si="0"/>
        <v>{'name':'mz', 'chinese':'梅子', 'tag': '咸，小巧', 'level':'1', 'money': '12'},</v>
      </c>
    </row>
    <row r="54" spans="1:6" ht="30" customHeight="1" x14ac:dyDescent="0.15">
      <c r="A54" s="1" t="s">
        <v>1295</v>
      </c>
      <c r="B54" s="10" t="s">
        <v>1296</v>
      </c>
      <c r="C54" s="4">
        <v>2</v>
      </c>
      <c r="D54" s="4">
        <v>20</v>
      </c>
      <c r="E54" s="4" t="s">
        <v>1297</v>
      </c>
      <c r="F54" s="6" t="str">
        <f t="shared" si="0"/>
        <v>{'name':'xc', 'chinese':'香椿', 'tag': '毒，素', 'level':'2', 'money': '20'},</v>
      </c>
    </row>
    <row r="55" spans="1:6" ht="30" customHeight="1" x14ac:dyDescent="0.15">
      <c r="A55" s="1" t="s">
        <v>1298</v>
      </c>
      <c r="B55" s="10" t="s">
        <v>1299</v>
      </c>
      <c r="C55" s="4">
        <v>1</v>
      </c>
      <c r="D55" s="4">
        <v>8</v>
      </c>
      <c r="E55" s="4" t="s">
        <v>1300</v>
      </c>
      <c r="F55" s="6" t="str">
        <f t="shared" si="0"/>
        <v>{'name':'xhs', 'chinese':'西红柿', 'tag': '素', 'level':'1', 'money': '8'},</v>
      </c>
    </row>
    <row r="56" spans="1:6" ht="30" customHeight="1" x14ac:dyDescent="0.15">
      <c r="A56" s="1" t="s">
        <v>1301</v>
      </c>
      <c r="B56" s="10" t="s">
        <v>1302</v>
      </c>
      <c r="C56" s="4">
        <v>3</v>
      </c>
      <c r="D56" s="4">
        <v>45</v>
      </c>
      <c r="E56" s="4" t="s">
        <v>1303</v>
      </c>
      <c r="F56" s="6" t="str">
        <f t="shared" si="0"/>
        <v>{'name':'xh', 'chinese':'鲜花', 'tag': '梦幻，适合拍照', 'level':'3', 'money': '45'},</v>
      </c>
    </row>
    <row r="57" spans="1:6" ht="30" customHeight="1" x14ac:dyDescent="0.15">
      <c r="A57" s="1" t="s">
        <v>1304</v>
      </c>
      <c r="B57" s="10" t="s">
        <v>1305</v>
      </c>
      <c r="C57" s="4">
        <v>3</v>
      </c>
      <c r="D57" s="4">
        <v>22</v>
      </c>
      <c r="E57" s="4" t="s">
        <v>1306</v>
      </c>
      <c r="F57" s="6" t="str">
        <f t="shared" si="0"/>
        <v>{'name':'kkd', 'chinese':'可可豆', 'tag': '甜，不可思议', 'level':'3', 'money': '22'},</v>
      </c>
    </row>
    <row r="58" spans="1:6" ht="30" customHeight="1" x14ac:dyDescent="0.15">
      <c r="A58" s="1" t="s">
        <v>1307</v>
      </c>
      <c r="B58" s="10" t="s">
        <v>1308</v>
      </c>
      <c r="C58" s="4">
        <v>2</v>
      </c>
      <c r="D58" s="4">
        <v>18</v>
      </c>
      <c r="E58" s="4" t="s">
        <v>1309</v>
      </c>
      <c r="F58" s="6" t="str">
        <f t="shared" si="0"/>
        <v>{'name':'xlh', 'chinese':'西兰花', 'tag': '素，家常', 'level':'2', 'money': '18'},</v>
      </c>
    </row>
    <row r="59" spans="1:6" ht="30" customHeight="1" x14ac:dyDescent="0.15">
      <c r="A59" s="1" t="s">
        <v>1310</v>
      </c>
      <c r="B59" s="10" t="s">
        <v>1311</v>
      </c>
      <c r="C59" s="4">
        <v>2</v>
      </c>
      <c r="D59" s="4">
        <v>21</v>
      </c>
      <c r="E59" s="4" t="s">
        <v>1312</v>
      </c>
      <c r="F59" s="6" t="str">
        <f t="shared" si="0"/>
        <v>{'name':'bl', 'chinese':'薜荔', 'tag': '凉爽，梦幻', 'level':'2', 'money': '21'},</v>
      </c>
    </row>
    <row r="60" spans="1:6" ht="30" customHeight="1" x14ac:dyDescent="0.15">
      <c r="A60" s="1" t="s">
        <v>1313</v>
      </c>
      <c r="B60" s="10" t="s">
        <v>1314</v>
      </c>
      <c r="C60" s="4">
        <v>3</v>
      </c>
      <c r="D60" s="4">
        <v>14</v>
      </c>
      <c r="E60" s="4" t="s">
        <v>1315</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2024-05-29T09:22:01Z</dcterms:modified>
</cp:coreProperties>
</file>