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lak\Desktop\"/>
    </mc:Choice>
  </mc:AlternateContent>
  <bookViews>
    <workbookView xWindow="0" yWindow="0" windowWidth="2364" windowHeight="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7" i="1"/>
  <c r="E26" i="1"/>
  <c r="E25" i="1"/>
  <c r="E24" i="1"/>
  <c r="E23" i="1"/>
  <c r="E22" i="1"/>
  <c r="E21" i="1"/>
  <c r="E20" i="1"/>
  <c r="E19" i="1"/>
  <c r="E18" i="1"/>
  <c r="E17" i="1"/>
  <c r="E16" i="1"/>
  <c r="E14" i="1"/>
  <c r="E13" i="1"/>
  <c r="E12" i="1"/>
  <c r="E10" i="1"/>
  <c r="E9" i="1"/>
</calcChain>
</file>

<file path=xl/sharedStrings.xml><?xml version="1.0" encoding="utf-8"?>
<sst xmlns="http://schemas.openxmlformats.org/spreadsheetml/2006/main" count="75" uniqueCount="45">
  <si>
    <t>Right Hip velocity (eccentric)</t>
  </si>
  <si>
    <t>Right knee velocity (eccentric)</t>
  </si>
  <si>
    <t>Right knee acceleration (eccentric)</t>
  </si>
  <si>
    <t>Right Hip velocity(concentric)</t>
  </si>
  <si>
    <t>Right Hip acceleration(concentric)</t>
  </si>
  <si>
    <t>Right Knee velocity(concentric)</t>
  </si>
  <si>
    <t>Right Knee acceleration(concentric)</t>
  </si>
  <si>
    <t>Left Hip velocity (eccentric)</t>
  </si>
  <si>
    <t>Left Hip acceleration (eccentric)</t>
  </si>
  <si>
    <t>Left knee velocity (eccentric)</t>
  </si>
  <si>
    <t>Left knee acceleration (eccentric)</t>
  </si>
  <si>
    <t>Left Hip velocity(concentric)</t>
  </si>
  <si>
    <t>Left Hip acceleration(concentric)</t>
  </si>
  <si>
    <t>Left Knee velocity(concentric)</t>
  </si>
  <si>
    <t>Left Knee acceleration(concentric)</t>
  </si>
  <si>
    <t>label</t>
  </si>
  <si>
    <t>XX</t>
  </si>
  <si>
    <t>RX</t>
  </si>
  <si>
    <t>RR</t>
  </si>
  <si>
    <t>Maximal velocity Sq</t>
  </si>
  <si>
    <t>Maximal Acceleration Sq</t>
  </si>
  <si>
    <t>Peak vertical ground reaction force on concentric phase  Sq</t>
  </si>
  <si>
    <t>Jump Height  Sq</t>
  </si>
  <si>
    <t>Flight time/Take off time SQ</t>
  </si>
  <si>
    <t>Rate of force development  Sq</t>
  </si>
  <si>
    <t>Power SQ</t>
  </si>
  <si>
    <t>Maximal velocity CMJ</t>
  </si>
  <si>
    <t>Maximal Acceleration CMJ</t>
  </si>
  <si>
    <t>Peak vertical ground reaction force in concentric phase CMJ</t>
  </si>
  <si>
    <t>Peak vertical ground reaction force in eccentric phase CMJ</t>
  </si>
  <si>
    <t>Jump Height CMJ</t>
  </si>
  <si>
    <t>Rate of foce development of conentric phase CMJ</t>
  </si>
  <si>
    <t>Power CMJ</t>
  </si>
  <si>
    <t>Maximal velocity DJ</t>
  </si>
  <si>
    <t>Maximal Acceleration DJ</t>
  </si>
  <si>
    <t>Peak vertical ground reaction force in eccentric phase DJ</t>
  </si>
  <si>
    <t>Peak vertical ground reaction force in concentric phase DJ</t>
  </si>
  <si>
    <t>Jump Height DJ</t>
  </si>
  <si>
    <t>Duration of propulsion phase DJ</t>
  </si>
  <si>
    <t>Rate of foce development DJ</t>
  </si>
  <si>
    <t>Power DJ</t>
  </si>
  <si>
    <t>Maximal Velocity Sprint</t>
  </si>
  <si>
    <t>Maxiamal Acceleration Sprint</t>
  </si>
  <si>
    <t>Running time Sprint</t>
  </si>
  <si>
    <t>Right Hip acceleration (eccentric) Drop jump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</si>
</sst>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Font="1"/>
    <xf numFmtId="0" fontId="1" fillId="0" borderId="0" xfId="0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0" fillId="0" borderId="0" xfId="0" applyFont="1" applyFill="1"/>
    <xf numFmtId="0" fontId="2" fillId="3" borderId="0" xfId="0" applyFont="1" applyFill="1"/>
    <xf numFmtId="0" fontId="0" fillId="3" borderId="0" xfId="0" applyFill="1"/>
    <xf numFmtId="0" fontId="0" fillId="3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87"/>
  <sheetViews>
    <sheetView tabSelected="1" workbookViewId="0">
      <selection sqref="A1:A1048576"/>
    </sheetView>
  </sheetViews>
  <sheetFormatPr defaultRowHeight="14.4" x14ac:dyDescent="0.3"/>
  <cols>
    <col min="2" max="2" width="23.5546875" customWidth="1"/>
    <col min="3" max="3" width="26.21875" customWidth="1"/>
    <col min="4" max="4" width="54.6640625" customWidth="1"/>
    <col min="5" max="5" width="39.109375" style="10" customWidth="1"/>
    <col min="6" max="6" width="40.77734375" customWidth="1"/>
    <col min="7" max="7" width="21.21875" customWidth="1"/>
    <col min="8" max="8" width="18.109375" customWidth="1"/>
    <col min="9" max="9" width="26.5546875" customWidth="1"/>
    <col min="10" max="10" width="23.6640625" customWidth="1"/>
    <col min="11" max="11" width="26.33203125" customWidth="1"/>
    <col min="13" max="13" width="9" style="10"/>
    <col min="18" max="18" width="41.21875" customWidth="1"/>
    <col min="19" max="19" width="39.109375" style="10" customWidth="1"/>
    <col min="20" max="20" width="9" style="10"/>
    <col min="24" max="24" width="25.5546875" style="10" customWidth="1"/>
    <col min="26" max="26" width="15" customWidth="1"/>
    <col min="27" max="27" width="25.21875" customWidth="1"/>
    <col min="33" max="33" width="17.44140625" customWidth="1"/>
    <col min="34" max="34" width="26.44140625" customWidth="1"/>
    <col min="35" max="35" width="15.77734375" customWidth="1"/>
    <col min="37" max="37" width="18.33203125" customWidth="1"/>
  </cols>
  <sheetData>
    <row r="1" spans="1:42" x14ac:dyDescent="0.3">
      <c r="A1" s="2" t="s">
        <v>15</v>
      </c>
      <c r="B1" s="2" t="s">
        <v>19</v>
      </c>
      <c r="C1" s="2" t="s">
        <v>20</v>
      </c>
      <c r="D1" s="2" t="s">
        <v>21</v>
      </c>
      <c r="E1" s="9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9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9" t="s">
        <v>36</v>
      </c>
      <c r="T1" s="9" t="s">
        <v>37</v>
      </c>
      <c r="U1" s="2" t="s">
        <v>38</v>
      </c>
      <c r="V1" s="2" t="s">
        <v>39</v>
      </c>
      <c r="W1" s="2" t="s">
        <v>40</v>
      </c>
      <c r="X1" s="9" t="s">
        <v>41</v>
      </c>
      <c r="Y1" s="2" t="s">
        <v>42</v>
      </c>
      <c r="Z1" s="2" t="s">
        <v>43</v>
      </c>
      <c r="AA1" s="2" t="s">
        <v>0</v>
      </c>
      <c r="AB1" s="2" t="s">
        <v>44</v>
      </c>
      <c r="AC1" s="2" t="s">
        <v>1</v>
      </c>
      <c r="AD1" s="2" t="s">
        <v>2</v>
      </c>
      <c r="AE1" s="2" t="s">
        <v>3</v>
      </c>
      <c r="AF1" s="2" t="s">
        <v>4</v>
      </c>
      <c r="AG1" s="2" t="s">
        <v>5</v>
      </c>
      <c r="AH1" s="2" t="s">
        <v>6</v>
      </c>
      <c r="AI1" s="2" t="s">
        <v>7</v>
      </c>
      <c r="AJ1" s="2" t="s">
        <v>8</v>
      </c>
      <c r="AK1" s="9" t="s">
        <v>9</v>
      </c>
      <c r="AL1" s="2" t="s">
        <v>10</v>
      </c>
      <c r="AM1" s="2" t="s">
        <v>11</v>
      </c>
      <c r="AN1" s="2" t="s">
        <v>12</v>
      </c>
      <c r="AO1" s="2" t="s">
        <v>13</v>
      </c>
      <c r="AP1" s="2" t="s">
        <v>14</v>
      </c>
    </row>
    <row r="2" spans="1:42" x14ac:dyDescent="0.3">
      <c r="A2" s="2" t="s">
        <v>16</v>
      </c>
      <c r="B2" s="1">
        <v>2.5179340000000003</v>
      </c>
      <c r="C2" s="1">
        <v>25.879630000000002</v>
      </c>
      <c r="D2" s="1">
        <v>1044.5999999999999</v>
      </c>
      <c r="E2" s="10">
        <v>40.694000000000003</v>
      </c>
      <c r="F2" s="1">
        <v>0.50800000000000001</v>
      </c>
      <c r="G2" s="1">
        <v>2987.1568627450979</v>
      </c>
      <c r="H2" s="1">
        <v>64056.24096000001</v>
      </c>
      <c r="I2" s="1">
        <v>2.8241000000000001</v>
      </c>
      <c r="J2" s="1">
        <v>27.747439999999997</v>
      </c>
      <c r="K2" s="1">
        <v>1265.96</v>
      </c>
      <c r="L2" s="1">
        <v>123.38999999999999</v>
      </c>
      <c r="M2" s="10">
        <v>47.822000000000003</v>
      </c>
      <c r="N2" s="1">
        <v>2265.7070707070707</v>
      </c>
      <c r="O2" s="1">
        <v>72212.134720000002</v>
      </c>
      <c r="P2" s="1">
        <v>2.77563</v>
      </c>
      <c r="Q2" s="1">
        <v>31.055139999999998</v>
      </c>
      <c r="R2" s="1">
        <v>1528.72</v>
      </c>
      <c r="S2" s="10">
        <v>1153.04</v>
      </c>
      <c r="T2" s="10">
        <v>41.262999999999998</v>
      </c>
      <c r="U2" s="1">
        <v>0.40500000000000025</v>
      </c>
      <c r="V2" s="1">
        <v>4003.6111111111072</v>
      </c>
      <c r="W2" s="1">
        <v>77856.449550000005</v>
      </c>
      <c r="X2" s="10">
        <v>5.1202200000000007</v>
      </c>
      <c r="Y2" s="1">
        <v>38.058970000000002</v>
      </c>
      <c r="Z2" s="1">
        <v>1.25</v>
      </c>
      <c r="AA2" s="1">
        <v>586.59</v>
      </c>
      <c r="AB2" s="1">
        <v>9808.48</v>
      </c>
      <c r="AC2" s="1">
        <v>665.17</v>
      </c>
      <c r="AD2" s="1">
        <v>11859.3</v>
      </c>
      <c r="AE2" s="1">
        <v>217.83</v>
      </c>
      <c r="AF2" s="1">
        <v>2826.01</v>
      </c>
      <c r="AG2" s="1">
        <v>728.74</v>
      </c>
      <c r="AH2" s="1">
        <v>9680.09</v>
      </c>
      <c r="AI2" s="1">
        <v>184.27</v>
      </c>
      <c r="AJ2" s="1">
        <v>4462.76</v>
      </c>
      <c r="AK2" s="10">
        <v>454.86</v>
      </c>
      <c r="AL2" s="1">
        <v>13911.17</v>
      </c>
      <c r="AM2" s="1">
        <v>236.1</v>
      </c>
      <c r="AN2" s="1">
        <v>3070.39</v>
      </c>
      <c r="AO2" s="1">
        <v>874.17</v>
      </c>
      <c r="AP2" s="1">
        <v>17638.740000000002</v>
      </c>
    </row>
    <row r="3" spans="1:42" x14ac:dyDescent="0.3">
      <c r="A3" s="2" t="s">
        <v>16</v>
      </c>
      <c r="B3" s="1">
        <v>2.4642900000000001</v>
      </c>
      <c r="C3" s="1">
        <v>18.8935</v>
      </c>
      <c r="D3" s="1">
        <v>864.66</v>
      </c>
      <c r="E3" s="10">
        <v>38.847000000000001</v>
      </c>
      <c r="F3" s="1">
        <v>0.51</v>
      </c>
      <c r="G3" s="1">
        <v>1810.755555555555</v>
      </c>
      <c r="H3" s="1">
        <v>1886068.9944</v>
      </c>
      <c r="I3" s="1">
        <v>2.72329</v>
      </c>
      <c r="J3" s="1">
        <v>31.816990000000001</v>
      </c>
      <c r="K3" s="1">
        <v>1066.57</v>
      </c>
      <c r="L3" s="1">
        <v>158.70000000000005</v>
      </c>
      <c r="M3" s="10">
        <v>47.503</v>
      </c>
      <c r="N3" s="1">
        <v>497.49216300940424</v>
      </c>
      <c r="O3" s="1">
        <v>456213.50735999999</v>
      </c>
      <c r="P3" s="1">
        <v>2.5688899999999997</v>
      </c>
      <c r="Q3" s="1">
        <v>19.29278</v>
      </c>
      <c r="R3" s="1">
        <v>1159.46</v>
      </c>
      <c r="S3" s="10">
        <v>987.06</v>
      </c>
      <c r="T3" s="10">
        <v>43.423999999999999</v>
      </c>
      <c r="U3" s="1">
        <v>0.622</v>
      </c>
      <c r="V3" s="1">
        <v>1745.094696969697</v>
      </c>
      <c r="W3" s="1">
        <v>1212323.89824</v>
      </c>
      <c r="X3" s="10">
        <v>5.3175100000000004</v>
      </c>
      <c r="Y3" s="1">
        <v>24.767250000000001</v>
      </c>
      <c r="Z3" s="1">
        <v>1.1599999999999999</v>
      </c>
      <c r="AA3" s="1">
        <v>211.41</v>
      </c>
      <c r="AB3" s="1">
        <v>3736.59</v>
      </c>
      <c r="AC3" s="1">
        <v>442.61</v>
      </c>
      <c r="AD3" s="1">
        <v>10932.25</v>
      </c>
      <c r="AE3" s="1">
        <v>328.88</v>
      </c>
      <c r="AF3" s="1">
        <v>3154.06</v>
      </c>
      <c r="AG3" s="1">
        <v>755.09</v>
      </c>
      <c r="AH3" s="1">
        <v>7918.49</v>
      </c>
      <c r="AI3" s="1">
        <v>360.01</v>
      </c>
      <c r="AJ3" s="1">
        <v>5651.72</v>
      </c>
      <c r="AK3" s="10">
        <v>507.57</v>
      </c>
      <c r="AL3" s="1">
        <v>8500.1299999999992</v>
      </c>
      <c r="AM3" s="1"/>
      <c r="AN3" s="1"/>
      <c r="AO3" s="1">
        <v>787.77</v>
      </c>
      <c r="AP3" s="1">
        <v>11045.46</v>
      </c>
    </row>
    <row r="4" spans="1:42" x14ac:dyDescent="0.3">
      <c r="A4" s="2" t="s">
        <v>16</v>
      </c>
      <c r="B4" s="1">
        <v>2.3700199999999998</v>
      </c>
      <c r="C4" s="1">
        <v>27.78922</v>
      </c>
      <c r="D4" s="1">
        <v>770.81</v>
      </c>
      <c r="E4" s="10">
        <v>37.86</v>
      </c>
      <c r="F4" s="1">
        <v>0.435</v>
      </c>
      <c r="G4" s="1">
        <v>1492.0588235294119</v>
      </c>
      <c r="H4" s="1">
        <v>260702.53</v>
      </c>
      <c r="I4" s="1">
        <v>2.8172600000000001</v>
      </c>
      <c r="J4" s="1">
        <v>33.949660000000002</v>
      </c>
      <c r="K4" s="1">
        <v>1244.1300000000001</v>
      </c>
      <c r="L4" s="1">
        <v>526.52</v>
      </c>
      <c r="M4" s="10">
        <v>42.488</v>
      </c>
      <c r="N4" s="1">
        <v>3491.2662337662305</v>
      </c>
      <c r="O4" s="1">
        <v>314265.1299</v>
      </c>
      <c r="P4" s="1">
        <v>2.5502600000000002</v>
      </c>
      <c r="Q4" s="1">
        <v>30.40943</v>
      </c>
      <c r="R4" s="1">
        <v>1979.4899999999998</v>
      </c>
      <c r="S4" s="10">
        <v>856.31000000000006</v>
      </c>
      <c r="T4" s="10">
        <v>37.107999999999997</v>
      </c>
      <c r="U4" s="1">
        <v>0.41499999999999998</v>
      </c>
      <c r="V4" s="1">
        <v>6586.9999999999836</v>
      </c>
      <c r="W4" s="1">
        <v>283307.82795000001</v>
      </c>
      <c r="X4" s="10">
        <v>5.3209600000000004</v>
      </c>
      <c r="Y4" s="1">
        <v>29.729990000000001</v>
      </c>
      <c r="Z4" s="1">
        <v>1.18</v>
      </c>
      <c r="AA4" s="1">
        <v>110.8</v>
      </c>
      <c r="AB4" s="1">
        <v>3613.49</v>
      </c>
      <c r="AC4" s="1">
        <v>505.7</v>
      </c>
      <c r="AD4" s="1">
        <v>5989.07</v>
      </c>
      <c r="AE4" s="1">
        <v>267.45999999999998</v>
      </c>
      <c r="AF4" s="1">
        <v>2466.66</v>
      </c>
      <c r="AG4" s="1">
        <v>827.84</v>
      </c>
      <c r="AH4" s="1">
        <v>8089.33</v>
      </c>
      <c r="AI4" s="1"/>
      <c r="AJ4" s="1"/>
      <c r="AK4" s="10">
        <v>481.34</v>
      </c>
      <c r="AL4" s="1">
        <v>5467.13</v>
      </c>
      <c r="AM4" s="1">
        <v>189.23</v>
      </c>
      <c r="AN4" s="1">
        <v>1624.75</v>
      </c>
      <c r="AO4" s="1">
        <v>815.87</v>
      </c>
      <c r="AP4" s="1">
        <v>12621.35</v>
      </c>
    </row>
    <row r="5" spans="1:42" x14ac:dyDescent="0.3">
      <c r="A5" s="2" t="s">
        <v>16</v>
      </c>
      <c r="B5" s="1">
        <v>2.5453899999999998</v>
      </c>
      <c r="C5" s="1">
        <v>22.503430000000002</v>
      </c>
      <c r="D5" s="1">
        <v>602.95999999999992</v>
      </c>
      <c r="E5" s="10">
        <v>36.936999999999998</v>
      </c>
      <c r="F5" s="1">
        <v>0.498</v>
      </c>
      <c r="G5" s="1">
        <v>1849.5705521472412</v>
      </c>
      <c r="H5" s="1">
        <v>1141325.1801500001</v>
      </c>
      <c r="I5" s="1">
        <v>2.8784699999999996</v>
      </c>
      <c r="J5" s="1">
        <v>27.363799999999998</v>
      </c>
      <c r="K5" s="1">
        <v>835.44999999999982</v>
      </c>
      <c r="L5" s="1">
        <v>242.69000000000003</v>
      </c>
      <c r="M5" s="10">
        <v>47.948999999999998</v>
      </c>
      <c r="N5" s="1">
        <v>2660.6687898089199</v>
      </c>
      <c r="O5" s="1">
        <v>705456.40792000003</v>
      </c>
      <c r="P5" s="1">
        <v>2.7392300000000001</v>
      </c>
      <c r="Q5" s="1">
        <v>31.196669999999997</v>
      </c>
      <c r="R5" s="1">
        <v>594.43999999999994</v>
      </c>
      <c r="S5" s="10">
        <v>808.33</v>
      </c>
      <c r="T5" s="10">
        <v>37.106999999999999</v>
      </c>
      <c r="U5" s="1">
        <v>0.47799999999999998</v>
      </c>
      <c r="V5" s="1">
        <v>2356.6472303207001</v>
      </c>
      <c r="W5" s="1">
        <v>1296425.1407999999</v>
      </c>
      <c r="X5" s="10">
        <v>5.9785900000000005</v>
      </c>
      <c r="Y5" s="1">
        <v>23.483700000000002</v>
      </c>
      <c r="Z5" s="1">
        <v>1.1200000000000001</v>
      </c>
      <c r="AA5" s="1">
        <v>220.17</v>
      </c>
      <c r="AB5" s="1">
        <v>2848.25</v>
      </c>
      <c r="AC5" s="1">
        <v>334.17</v>
      </c>
      <c r="AD5" s="1">
        <v>8150.03</v>
      </c>
      <c r="AE5" s="1">
        <v>342.52</v>
      </c>
      <c r="AF5" s="1">
        <v>3297.01</v>
      </c>
      <c r="AG5" s="1">
        <v>870.35</v>
      </c>
      <c r="AH5" s="1">
        <v>11169.85</v>
      </c>
      <c r="AI5" s="1">
        <v>230.89</v>
      </c>
      <c r="AJ5" s="1">
        <v>4122.7299999999996</v>
      </c>
      <c r="AK5" s="10">
        <v>479.12</v>
      </c>
      <c r="AL5" s="1">
        <v>8845.26</v>
      </c>
      <c r="AM5" s="1">
        <v>361.37</v>
      </c>
      <c r="AN5" s="1">
        <v>3127.37</v>
      </c>
      <c r="AO5" s="1">
        <v>839.16</v>
      </c>
      <c r="AP5" s="1">
        <v>10811.17</v>
      </c>
    </row>
    <row r="6" spans="1:42" x14ac:dyDescent="0.3">
      <c r="A6" s="2" t="s">
        <v>16</v>
      </c>
      <c r="B6" s="1">
        <v>2.73881</v>
      </c>
      <c r="C6" s="1">
        <v>25.698630000000001</v>
      </c>
      <c r="D6" s="1">
        <v>1364.02</v>
      </c>
      <c r="E6" s="10">
        <v>38.488999999999997</v>
      </c>
      <c r="F6" s="1">
        <v>0.47399999999999998</v>
      </c>
      <c r="G6" s="1">
        <v>2030.9660574412533</v>
      </c>
      <c r="H6" s="1">
        <v>357182.60736000002</v>
      </c>
      <c r="I6" s="1">
        <v>2.9589699999999999</v>
      </c>
      <c r="J6" s="1">
        <v>29.36206</v>
      </c>
      <c r="K6" s="1">
        <v>1520.32</v>
      </c>
      <c r="L6" s="1">
        <v>185.57999999999993</v>
      </c>
      <c r="M6" s="10">
        <v>44.515000000000001</v>
      </c>
      <c r="N6" s="1">
        <v>2266.7857142857147</v>
      </c>
      <c r="O6" s="1">
        <v>82038.573539999998</v>
      </c>
      <c r="P6" s="1">
        <v>2.9243399999999999</v>
      </c>
      <c r="Q6" s="1">
        <v>32.85689</v>
      </c>
      <c r="R6" s="1">
        <v>1970.2</v>
      </c>
      <c r="S6" s="10">
        <v>599.59</v>
      </c>
      <c r="T6" s="10">
        <v>40.783000000000001</v>
      </c>
      <c r="U6" s="1">
        <v>0.82899999999999996</v>
      </c>
      <c r="V6" s="1">
        <v>1137.7419354838717</v>
      </c>
      <c r="W6" s="1">
        <v>925545.44024999999</v>
      </c>
      <c r="X6" s="10">
        <v>5.8121700000000001</v>
      </c>
      <c r="Y6" s="1">
        <v>33.266359999999999</v>
      </c>
      <c r="Z6" s="1">
        <v>1.1599999999999999</v>
      </c>
      <c r="AA6" s="1">
        <v>253.89</v>
      </c>
      <c r="AB6" s="1">
        <v>6052.66</v>
      </c>
      <c r="AC6" s="1">
        <v>459.35</v>
      </c>
      <c r="AD6" s="1">
        <v>6496.02</v>
      </c>
      <c r="AE6" s="1">
        <v>317.52</v>
      </c>
      <c r="AF6" s="1">
        <v>1960.7</v>
      </c>
      <c r="AG6" s="1">
        <v>577.74</v>
      </c>
      <c r="AH6" s="1">
        <v>3932.95</v>
      </c>
      <c r="AI6" s="1">
        <v>132.16</v>
      </c>
      <c r="AJ6" s="1">
        <v>2427.87</v>
      </c>
      <c r="AK6" s="10">
        <v>192.76</v>
      </c>
      <c r="AL6" s="1">
        <v>7092.31</v>
      </c>
      <c r="AM6" s="1">
        <v>328.46</v>
      </c>
      <c r="AN6" s="1"/>
      <c r="AO6" s="1">
        <v>540.91</v>
      </c>
      <c r="AP6" s="1">
        <v>4411.1899999999996</v>
      </c>
    </row>
    <row r="7" spans="1:42" x14ac:dyDescent="0.3">
      <c r="A7" s="2" t="s">
        <v>16</v>
      </c>
      <c r="B7" s="1">
        <v>2.9159899999999999</v>
      </c>
      <c r="C7" s="1">
        <v>31.909569999999999</v>
      </c>
      <c r="D7" s="1">
        <v>731.4799999999999</v>
      </c>
      <c r="E7" s="10">
        <v>39.367000000000004</v>
      </c>
      <c r="F7" s="1">
        <v>0.52300000000000102</v>
      </c>
      <c r="G7" s="1">
        <v>1945.425531914894</v>
      </c>
      <c r="H7" s="1">
        <v>1062005.379</v>
      </c>
      <c r="I7" s="1">
        <v>3.3032499999999998</v>
      </c>
      <c r="J7" s="1">
        <v>35.129040000000003</v>
      </c>
      <c r="K7" s="1">
        <v>740.24</v>
      </c>
      <c r="L7" s="1">
        <v>367.24</v>
      </c>
      <c r="M7" s="10">
        <v>44.905000000000001</v>
      </c>
      <c r="N7" s="1">
        <v>1158.4350547730833</v>
      </c>
      <c r="O7" s="1">
        <v>246818.69055999999</v>
      </c>
      <c r="P7" s="1">
        <v>3.0712899999999999</v>
      </c>
      <c r="Q7" s="1">
        <v>35.510040000000004</v>
      </c>
      <c r="R7" s="1">
        <v>1157.0300000000002</v>
      </c>
      <c r="S7" s="10">
        <v>847.61</v>
      </c>
      <c r="T7" s="10">
        <v>46.274999999999999</v>
      </c>
      <c r="U7" s="1">
        <v>0.6</v>
      </c>
      <c r="V7" s="1">
        <v>3093.4671532846714</v>
      </c>
      <c r="W7" s="1">
        <v>61886.533799999997</v>
      </c>
      <c r="X7" s="10">
        <v>5.8976099999999994</v>
      </c>
      <c r="Y7" s="1">
        <v>26.406220000000001</v>
      </c>
      <c r="Z7" s="1">
        <v>1.1299999999999999</v>
      </c>
      <c r="AA7" s="1">
        <v>601.49</v>
      </c>
      <c r="AB7" s="1">
        <v>8568.24</v>
      </c>
      <c r="AC7" s="1">
        <v>449.04</v>
      </c>
      <c r="AD7" s="1">
        <v>4921.5600000000004</v>
      </c>
      <c r="AE7" s="1">
        <v>361.12</v>
      </c>
      <c r="AF7" s="1">
        <v>4753.1400000000003</v>
      </c>
      <c r="AG7" s="1">
        <v>864.49</v>
      </c>
      <c r="AH7" s="1">
        <v>17895.68</v>
      </c>
      <c r="AI7" s="1">
        <v>369.82</v>
      </c>
      <c r="AJ7" s="1">
        <v>3617.69</v>
      </c>
      <c r="AK7" s="10">
        <v>401.22</v>
      </c>
      <c r="AL7" s="1">
        <v>8018.04</v>
      </c>
      <c r="AM7" s="1">
        <v>416.45</v>
      </c>
      <c r="AN7" s="1">
        <v>3551.6</v>
      </c>
      <c r="AO7" s="1">
        <v>859.68</v>
      </c>
      <c r="AP7" s="1">
        <v>12000.92</v>
      </c>
    </row>
    <row r="8" spans="1:42" x14ac:dyDescent="0.3">
      <c r="A8" s="2" t="s">
        <v>16</v>
      </c>
      <c r="B8" s="1">
        <v>2.6966700000000001</v>
      </c>
      <c r="C8" s="1">
        <v>47.645330000000001</v>
      </c>
      <c r="D8" s="1">
        <v>544.56999999999994</v>
      </c>
      <c r="E8" s="10">
        <v>35.856999999999999</v>
      </c>
      <c r="F8" s="1">
        <v>0.52099999999999991</v>
      </c>
      <c r="G8" s="1">
        <v>1479.8097826086941</v>
      </c>
      <c r="H8" s="1">
        <v>1502664.3096400001</v>
      </c>
      <c r="I8" s="1">
        <v>2.7697800000000004</v>
      </c>
      <c r="J8" s="1">
        <v>36.473739999999999</v>
      </c>
      <c r="K8" s="1">
        <v>657.60000000000014</v>
      </c>
      <c r="L8" s="1">
        <v>183.52999999999997</v>
      </c>
      <c r="M8" s="10">
        <v>36.113999999999997</v>
      </c>
      <c r="N8" s="1">
        <v>1429.5652173913047</v>
      </c>
      <c r="O8" s="1">
        <v>1316917.6969599999</v>
      </c>
      <c r="P8" s="1">
        <v>3.0725700000000002</v>
      </c>
      <c r="Q8" s="1">
        <v>35.635730000000002</v>
      </c>
      <c r="R8" s="1">
        <v>769.47</v>
      </c>
      <c r="S8" s="10">
        <v>672.47</v>
      </c>
      <c r="T8" s="10">
        <v>43.136000000000003</v>
      </c>
      <c r="U8" s="1">
        <v>0.56100000000000005</v>
      </c>
      <c r="V8" s="1">
        <v>1636.1800486618004</v>
      </c>
      <c r="W8" s="1">
        <v>1565809.84965</v>
      </c>
      <c r="X8" s="10">
        <v>5.8772099999999998</v>
      </c>
      <c r="Y8" s="1">
        <v>30.756130000000002</v>
      </c>
      <c r="Z8" s="1">
        <v>1.18</v>
      </c>
      <c r="AA8" s="1">
        <v>333.03</v>
      </c>
      <c r="AB8" s="1">
        <v>6945.68</v>
      </c>
      <c r="AC8" s="1">
        <v>352.99</v>
      </c>
      <c r="AD8" s="1">
        <v>6577.83</v>
      </c>
      <c r="AE8" s="1">
        <v>427.78</v>
      </c>
      <c r="AF8" s="1">
        <v>4607.71</v>
      </c>
      <c r="AG8" s="1">
        <v>848.51</v>
      </c>
      <c r="AH8" s="1">
        <v>11919.11</v>
      </c>
      <c r="AI8" s="1">
        <v>200.29</v>
      </c>
      <c r="AJ8" s="1">
        <v>3912.51</v>
      </c>
      <c r="AK8" s="10">
        <v>483.88</v>
      </c>
      <c r="AL8" s="1">
        <v>4512.53</v>
      </c>
      <c r="AM8" s="1">
        <v>400.33</v>
      </c>
      <c r="AN8" s="1">
        <v>4465.01</v>
      </c>
      <c r="AO8" s="1">
        <v>858.28</v>
      </c>
      <c r="AP8" s="1">
        <v>12002.43</v>
      </c>
    </row>
    <row r="9" spans="1:42" x14ac:dyDescent="0.3">
      <c r="A9" s="7" t="s">
        <v>17</v>
      </c>
      <c r="B9" s="6">
        <v>2.8663000000000003</v>
      </c>
      <c r="C9" s="6">
        <v>33.697760000000002</v>
      </c>
      <c r="D9" s="6">
        <v>831.46999999999991</v>
      </c>
      <c r="E9" s="10">
        <f>458.75/10</f>
        <v>45.875</v>
      </c>
      <c r="F9" s="6">
        <v>0.49000000000000021</v>
      </c>
      <c r="G9" s="6">
        <v>2717.2222222222217</v>
      </c>
      <c r="H9" s="6">
        <v>1523827.2931000001</v>
      </c>
      <c r="I9" s="6">
        <v>3.40442</v>
      </c>
      <c r="J9" s="6">
        <v>38.620620000000002</v>
      </c>
      <c r="K9" s="6">
        <v>1028.68</v>
      </c>
      <c r="L9" s="6">
        <v>417.24</v>
      </c>
      <c r="M9" s="10">
        <v>55.811</v>
      </c>
      <c r="N9" s="6">
        <v>1894.4269662921347</v>
      </c>
      <c r="O9" s="6">
        <v>1527699.4308</v>
      </c>
      <c r="P9" s="6">
        <v>3.0066199999999998</v>
      </c>
      <c r="Q9" s="6">
        <v>41.705829999999999</v>
      </c>
      <c r="R9" s="6">
        <v>2177.0500000000002</v>
      </c>
      <c r="S9" s="10">
        <v>1710.81</v>
      </c>
      <c r="T9" s="10">
        <v>45.099000000000004</v>
      </c>
      <c r="U9" s="6">
        <v>0.28699999999999992</v>
      </c>
      <c r="V9" s="6">
        <v>12960.681818181818</v>
      </c>
      <c r="W9" s="6">
        <v>1379617.6532000001</v>
      </c>
      <c r="X9" s="10">
        <v>6.1133199999999999</v>
      </c>
      <c r="Y9" s="6">
        <v>35.430199999999999</v>
      </c>
      <c r="Z9" s="6">
        <v>1.0899999999999999</v>
      </c>
      <c r="AA9" s="1">
        <v>109.68</v>
      </c>
      <c r="AB9" s="1">
        <v>1514.47</v>
      </c>
      <c r="AC9" s="1">
        <v>560.52</v>
      </c>
      <c r="AD9" s="1">
        <v>16927.54</v>
      </c>
      <c r="AE9" s="1">
        <v>224.34</v>
      </c>
      <c r="AF9" s="1">
        <v>4165.8500000000004</v>
      </c>
      <c r="AG9" s="1">
        <v>823.54</v>
      </c>
      <c r="AH9" s="1">
        <v>12959.21</v>
      </c>
      <c r="AI9" s="1">
        <v>188.03</v>
      </c>
      <c r="AJ9" s="1">
        <v>5641.11</v>
      </c>
      <c r="AK9" s="10">
        <v>562.67999999999995</v>
      </c>
      <c r="AL9" s="1">
        <v>8602.48</v>
      </c>
      <c r="AM9" s="1">
        <v>237.36</v>
      </c>
      <c r="AN9" s="1">
        <v>4862.0200000000004</v>
      </c>
      <c r="AO9" s="1">
        <v>804.13</v>
      </c>
      <c r="AP9" s="1">
        <v>14673.97</v>
      </c>
    </row>
    <row r="10" spans="1:42" x14ac:dyDescent="0.3">
      <c r="A10" s="7" t="s">
        <v>17</v>
      </c>
      <c r="B10" s="6">
        <v>2.7419600000000002</v>
      </c>
      <c r="C10" s="6">
        <v>37.129620000000003</v>
      </c>
      <c r="D10" s="6">
        <v>820.13</v>
      </c>
      <c r="E10" s="10">
        <f>451.83/10</f>
        <v>45.183</v>
      </c>
      <c r="F10" s="6">
        <v>0.52499999999999947</v>
      </c>
      <c r="G10" s="6">
        <v>1013.1034482758621</v>
      </c>
      <c r="H10" s="6">
        <v>830511.65862</v>
      </c>
      <c r="I10" s="6">
        <v>3.1612800000000001</v>
      </c>
      <c r="J10" s="6">
        <v>40.715230000000005</v>
      </c>
      <c r="K10" s="6">
        <v>1128.04</v>
      </c>
      <c r="L10" s="6">
        <v>64.439999999999941</v>
      </c>
      <c r="M10" s="10">
        <v>50.677</v>
      </c>
      <c r="N10" s="6">
        <v>2892.4102564102586</v>
      </c>
      <c r="O10" s="6">
        <v>15237.35996</v>
      </c>
      <c r="P10" s="6">
        <v>3.00745</v>
      </c>
      <c r="Q10" s="6">
        <v>40.841239999999999</v>
      </c>
      <c r="R10" s="6">
        <v>3132.25</v>
      </c>
      <c r="S10" s="10">
        <v>1353.22</v>
      </c>
      <c r="T10" s="10">
        <v>46.054000000000002</v>
      </c>
      <c r="U10" s="6">
        <v>0.39500000000000002</v>
      </c>
      <c r="V10" s="6">
        <v>54876.603773584509</v>
      </c>
      <c r="W10" s="6">
        <v>13532.199999999988</v>
      </c>
      <c r="X10" s="10">
        <v>6.1963400000000002</v>
      </c>
      <c r="Y10" s="6">
        <v>40.506790000000002</v>
      </c>
      <c r="Z10" s="6">
        <v>0.64000000000000012</v>
      </c>
      <c r="AA10" s="1">
        <v>223.03</v>
      </c>
      <c r="AB10" s="1">
        <v>7506.84</v>
      </c>
      <c r="AC10" s="1">
        <v>210.05</v>
      </c>
      <c r="AD10" s="1">
        <v>8742.31</v>
      </c>
      <c r="AE10" s="1">
        <v>183.17</v>
      </c>
      <c r="AF10" s="1">
        <v>4608.8100000000004</v>
      </c>
      <c r="AG10" s="1">
        <v>795.81</v>
      </c>
      <c r="AH10" s="1">
        <v>6807.01</v>
      </c>
      <c r="AI10" s="1">
        <v>529.54999999999995</v>
      </c>
      <c r="AJ10" s="1">
        <v>10989.6</v>
      </c>
      <c r="AK10" s="10">
        <v>488.25</v>
      </c>
      <c r="AL10" s="1">
        <v>5462.56</v>
      </c>
      <c r="AM10" s="1">
        <v>304.56</v>
      </c>
      <c r="AN10" s="1">
        <v>4104.67</v>
      </c>
      <c r="AO10" s="1">
        <v>812.43</v>
      </c>
      <c r="AP10" s="1">
        <v>11989.54</v>
      </c>
    </row>
    <row r="11" spans="1:42" x14ac:dyDescent="0.3">
      <c r="A11" s="7" t="s">
        <v>17</v>
      </c>
      <c r="B11" s="6"/>
      <c r="C11" s="6"/>
      <c r="D11" s="6"/>
      <c r="F11" s="6"/>
      <c r="G11" s="6"/>
      <c r="H11" s="6"/>
      <c r="I11" s="6"/>
      <c r="J11" s="6"/>
      <c r="K11" s="6"/>
      <c r="L11" s="6"/>
      <c r="N11" s="6"/>
      <c r="O11" s="6"/>
      <c r="P11" s="6"/>
      <c r="Q11" s="6"/>
      <c r="R11" s="6"/>
      <c r="U11" s="6"/>
      <c r="V11" s="6"/>
      <c r="W11" s="6"/>
      <c r="Y11" s="6"/>
      <c r="Z11" s="6"/>
      <c r="AA11" s="1">
        <v>188.91</v>
      </c>
      <c r="AB11" s="1">
        <v>4666.24</v>
      </c>
      <c r="AC11" s="1">
        <v>482.04</v>
      </c>
      <c r="AD11" s="1">
        <v>7508.59</v>
      </c>
      <c r="AE11" s="1">
        <v>227.52</v>
      </c>
      <c r="AF11" s="1">
        <v>4124.17</v>
      </c>
      <c r="AG11" s="1">
        <v>768.92</v>
      </c>
      <c r="AH11" s="1">
        <v>11203.94</v>
      </c>
      <c r="AI11" s="1">
        <v>239.46</v>
      </c>
      <c r="AJ11" s="1">
        <v>6237.5</v>
      </c>
      <c r="AK11" s="10">
        <v>345.05</v>
      </c>
      <c r="AL11" s="1">
        <v>3442.88</v>
      </c>
      <c r="AM11" s="1">
        <v>211.23</v>
      </c>
      <c r="AN11" s="1">
        <v>1397.93</v>
      </c>
      <c r="AO11" s="1">
        <v>743.02</v>
      </c>
      <c r="AP11" s="1">
        <v>12123.83</v>
      </c>
    </row>
    <row r="12" spans="1:42" x14ac:dyDescent="0.3">
      <c r="A12" s="7" t="s">
        <v>17</v>
      </c>
      <c r="B12" s="8">
        <v>2.7226699999999999</v>
      </c>
      <c r="C12" s="6">
        <v>27.258800000000001</v>
      </c>
      <c r="D12" s="6">
        <v>843.1</v>
      </c>
      <c r="E12" s="10">
        <f>434.36/10</f>
        <v>43.436</v>
      </c>
      <c r="F12" s="6">
        <v>0.51700000000000002</v>
      </c>
      <c r="G12" s="6">
        <v>2528.1410256410254</v>
      </c>
      <c r="H12" s="6">
        <v>523923.19566999999</v>
      </c>
      <c r="I12" s="6">
        <v>3.03315</v>
      </c>
      <c r="J12" s="6">
        <v>29.86543</v>
      </c>
      <c r="K12" s="6">
        <v>908.56000000000006</v>
      </c>
      <c r="L12" s="6">
        <v>270.27</v>
      </c>
      <c r="M12" s="10">
        <v>49.327999999999996</v>
      </c>
      <c r="N12" s="6">
        <v>2142.5885558583109</v>
      </c>
      <c r="O12" s="6">
        <v>485941.28192000004</v>
      </c>
      <c r="P12" s="6">
        <v>2.9029699999999998</v>
      </c>
      <c r="Q12" s="6">
        <v>27.644009999999998</v>
      </c>
      <c r="R12" s="6">
        <v>1525.52</v>
      </c>
      <c r="S12" s="10">
        <v>782.21</v>
      </c>
      <c r="T12" s="10">
        <v>43.375999999999998</v>
      </c>
      <c r="U12" s="6">
        <v>0.54700000000000004</v>
      </c>
      <c r="V12" s="6">
        <v>4656.011904761901</v>
      </c>
      <c r="W12" s="6">
        <v>167590.38450000001</v>
      </c>
      <c r="X12" s="10">
        <v>5.77745</v>
      </c>
      <c r="Y12" s="6">
        <v>21.983979999999999</v>
      </c>
      <c r="Z12" s="6">
        <v>1.0900000000000001</v>
      </c>
      <c r="AA12" s="1">
        <v>360.93</v>
      </c>
      <c r="AB12" s="1">
        <v>5547.88</v>
      </c>
      <c r="AC12" s="1">
        <v>520.22</v>
      </c>
      <c r="AD12" s="1">
        <v>11967.15</v>
      </c>
      <c r="AE12" s="1">
        <v>415.78</v>
      </c>
      <c r="AF12" s="1">
        <v>3897.91</v>
      </c>
      <c r="AG12" s="1">
        <v>829.46</v>
      </c>
      <c r="AH12" s="1">
        <v>10088.99</v>
      </c>
      <c r="AI12" s="1">
        <v>192.79</v>
      </c>
      <c r="AJ12" s="1">
        <v>3002.87</v>
      </c>
      <c r="AK12" s="10">
        <v>593.59</v>
      </c>
      <c r="AL12" s="1">
        <v>12721.29</v>
      </c>
      <c r="AM12" s="1">
        <v>389.78</v>
      </c>
      <c r="AN12" s="1">
        <v>5610.8</v>
      </c>
      <c r="AO12" s="1">
        <v>1168.57</v>
      </c>
      <c r="AP12" s="1">
        <v>5651.42</v>
      </c>
    </row>
    <row r="13" spans="1:42" x14ac:dyDescent="0.3">
      <c r="A13" s="7" t="s">
        <v>17</v>
      </c>
      <c r="B13" s="6">
        <v>2.5097700000000001</v>
      </c>
      <c r="C13" s="6">
        <v>23.0187622965</v>
      </c>
      <c r="D13" s="6">
        <v>639.81000000000006</v>
      </c>
      <c r="E13" s="10">
        <f>410.93/10</f>
        <v>41.093000000000004</v>
      </c>
      <c r="F13" s="6">
        <v>0.46899999999999997</v>
      </c>
      <c r="G13" s="6">
        <v>1599.973753280839</v>
      </c>
      <c r="H13" s="6">
        <v>1024037.9874799999</v>
      </c>
      <c r="I13" s="6">
        <v>2.7824200000000001</v>
      </c>
      <c r="J13" s="6">
        <v>28.792009999999998</v>
      </c>
      <c r="K13" s="6">
        <v>885.29</v>
      </c>
      <c r="L13" s="6">
        <v>305.20999999999998</v>
      </c>
      <c r="M13" s="10">
        <v>45.612000000000002</v>
      </c>
      <c r="N13" s="6">
        <v>4991.3953488372044</v>
      </c>
      <c r="O13" s="6">
        <v>503951.36703999998</v>
      </c>
      <c r="P13" s="6">
        <v>2.7318200000000004</v>
      </c>
      <c r="Q13" s="6">
        <v>28.001519999999999</v>
      </c>
      <c r="R13" s="6">
        <v>1749.9300000000003</v>
      </c>
      <c r="S13" s="10">
        <v>1310.4500000000003</v>
      </c>
      <c r="T13" s="10">
        <v>42.408000000000001</v>
      </c>
      <c r="U13" s="6">
        <v>0.37</v>
      </c>
      <c r="V13" s="6">
        <v>7488.2857142857047</v>
      </c>
      <c r="W13" s="6">
        <v>585183.59062000003</v>
      </c>
      <c r="X13" s="10">
        <v>5.8376000000000001</v>
      </c>
      <c r="Y13" s="6">
        <v>32.598399999999998</v>
      </c>
      <c r="Z13" s="6">
        <v>1.1200000000000001</v>
      </c>
      <c r="AA13" s="1">
        <v>257.57</v>
      </c>
      <c r="AB13" s="1">
        <v>3380.67</v>
      </c>
      <c r="AC13" s="1">
        <v>352.01</v>
      </c>
      <c r="AD13" s="1">
        <v>5998.76</v>
      </c>
      <c r="AE13" s="1">
        <v>258.08</v>
      </c>
      <c r="AF13" s="1">
        <v>1976.94</v>
      </c>
      <c r="AG13" s="1">
        <v>743.06</v>
      </c>
      <c r="AH13" s="1">
        <v>8647.91</v>
      </c>
      <c r="AI13" s="1">
        <v>244.59</v>
      </c>
      <c r="AJ13" s="1">
        <v>3236.74</v>
      </c>
      <c r="AK13" s="10">
        <v>400.15</v>
      </c>
      <c r="AL13" s="1">
        <v>4508.1099999999997</v>
      </c>
      <c r="AM13" s="1">
        <v>193.25</v>
      </c>
      <c r="AN13" s="1">
        <v>5164.0600000000004</v>
      </c>
      <c r="AO13" s="1">
        <v>766.17</v>
      </c>
      <c r="AP13" s="1">
        <v>12369.75</v>
      </c>
    </row>
    <row r="14" spans="1:42" x14ac:dyDescent="0.3">
      <c r="A14" s="7" t="s">
        <v>17</v>
      </c>
      <c r="B14" s="6">
        <v>3.0042300000000002</v>
      </c>
      <c r="C14" s="6">
        <v>49.300959999999996</v>
      </c>
      <c r="D14" s="6">
        <v>1034.3799999999999</v>
      </c>
      <c r="E14" s="10">
        <f>435.4/10</f>
        <v>43.54</v>
      </c>
      <c r="F14" s="6">
        <v>0.51500000000000101</v>
      </c>
      <c r="G14" s="6">
        <v>1588.7755102040815</v>
      </c>
      <c r="H14" s="6">
        <v>2517782.5641600001</v>
      </c>
      <c r="I14" s="6">
        <v>3.0814299999999997</v>
      </c>
      <c r="J14" s="6">
        <v>46.135220000000004</v>
      </c>
      <c r="K14" s="6">
        <v>1047.75</v>
      </c>
      <c r="L14" s="6">
        <v>210</v>
      </c>
      <c r="M14" s="10">
        <v>50.733999999999995</v>
      </c>
      <c r="N14" s="6">
        <v>3099.8520710059165</v>
      </c>
      <c r="O14" s="6">
        <v>1406673.2515</v>
      </c>
      <c r="P14" s="6">
        <v>2.8565700000000001</v>
      </c>
      <c r="Q14" s="6">
        <v>36.74288</v>
      </c>
      <c r="R14" s="6">
        <v>2577.52</v>
      </c>
      <c r="S14" s="10">
        <v>1352.67</v>
      </c>
      <c r="T14" s="10">
        <v>44.333999999999996</v>
      </c>
      <c r="U14" s="6">
        <v>0.438</v>
      </c>
      <c r="V14" s="6">
        <v>5560.0781250000055</v>
      </c>
      <c r="W14" s="6">
        <v>1165365.4812799999</v>
      </c>
      <c r="X14" s="10">
        <v>5.7951499999999996</v>
      </c>
      <c r="Y14" s="6">
        <v>32.282429999999998</v>
      </c>
      <c r="Z14" s="6">
        <v>1.1100000000000001</v>
      </c>
      <c r="AA14" s="6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 x14ac:dyDescent="0.3">
      <c r="A15" s="7" t="s">
        <v>17</v>
      </c>
      <c r="B15" s="6"/>
      <c r="C15" s="6"/>
      <c r="D15" s="6"/>
      <c r="F15" s="6"/>
      <c r="G15" s="6"/>
      <c r="H15" s="6"/>
      <c r="I15" s="6"/>
      <c r="J15" s="6"/>
      <c r="K15" s="6"/>
      <c r="L15" s="6"/>
      <c r="N15" s="6"/>
      <c r="O15" s="6"/>
      <c r="P15" s="6"/>
      <c r="Q15" s="6"/>
      <c r="R15" s="6"/>
      <c r="U15" s="6"/>
      <c r="V15" s="6"/>
      <c r="W15" s="6"/>
      <c r="Y15" s="6"/>
      <c r="Z15" s="6"/>
      <c r="AA15" s="1">
        <v>328.31</v>
      </c>
      <c r="AB15" s="1">
        <v>5971.02</v>
      </c>
      <c r="AC15" s="1">
        <v>353.95</v>
      </c>
      <c r="AD15" s="1">
        <v>8347.51</v>
      </c>
      <c r="AE15" s="1">
        <v>307.10000000000002</v>
      </c>
      <c r="AF15" s="1">
        <v>3165.85</v>
      </c>
      <c r="AG15" s="1">
        <v>806.82</v>
      </c>
      <c r="AH15" s="1">
        <v>9013.9500000000007</v>
      </c>
      <c r="AI15" s="1">
        <v>325.83999999999997</v>
      </c>
      <c r="AJ15" s="1">
        <v>6799.1</v>
      </c>
      <c r="AK15" s="10">
        <v>471.48</v>
      </c>
      <c r="AL15" s="1">
        <v>6383</v>
      </c>
      <c r="AM15" s="1"/>
      <c r="AN15" s="1"/>
      <c r="AO15" s="1"/>
      <c r="AP15" s="1"/>
    </row>
    <row r="16" spans="1:42" x14ac:dyDescent="0.3">
      <c r="A16" s="7" t="s">
        <v>17</v>
      </c>
      <c r="B16" s="8">
        <v>2.9961599999999997</v>
      </c>
      <c r="C16" s="8">
        <v>60.427080000000004</v>
      </c>
      <c r="D16" s="8">
        <v>1112.4499999999998</v>
      </c>
      <c r="E16" s="11">
        <f>480.66/10</f>
        <v>48.066000000000003</v>
      </c>
      <c r="F16" s="8">
        <v>0.52500000000000002</v>
      </c>
      <c r="G16" s="8">
        <v>2751.1405835543783</v>
      </c>
      <c r="H16" s="8">
        <v>494575.80105999997</v>
      </c>
      <c r="I16" s="8">
        <v>3.2294899999999997</v>
      </c>
      <c r="J16" s="8">
        <v>35.80059</v>
      </c>
      <c r="K16" s="8">
        <v>1011.85</v>
      </c>
      <c r="L16" s="8">
        <v>411.58000000000004</v>
      </c>
      <c r="M16" s="11">
        <v>54.097999999999999</v>
      </c>
      <c r="N16" s="8">
        <v>2520.4359673024537</v>
      </c>
      <c r="O16" s="8">
        <v>1922646.9579600003</v>
      </c>
      <c r="P16" s="8">
        <v>3.48129</v>
      </c>
      <c r="Q16" s="8">
        <v>35.667379999999994</v>
      </c>
      <c r="R16" s="8">
        <v>4008.8399999999997</v>
      </c>
      <c r="S16" s="11">
        <v>1338.9099999999999</v>
      </c>
      <c r="T16" s="11">
        <v>54.06</v>
      </c>
      <c r="U16" s="8">
        <v>0.32200000000000001</v>
      </c>
      <c r="V16" s="8">
        <v>7276.6847826086887</v>
      </c>
      <c r="W16" s="8">
        <v>1369190.9637000002</v>
      </c>
      <c r="X16" s="11">
        <v>6.3674799999999996</v>
      </c>
      <c r="Y16" s="8">
        <v>38.311980000000005</v>
      </c>
      <c r="Z16" s="8">
        <v>0.99</v>
      </c>
      <c r="AA16" s="1">
        <v>232.49</v>
      </c>
      <c r="AB16" s="1">
        <v>2739.71</v>
      </c>
      <c r="AC16" s="1">
        <v>506.19</v>
      </c>
      <c r="AD16" s="1">
        <v>7232.53</v>
      </c>
      <c r="AE16" s="1">
        <v>225.8</v>
      </c>
      <c r="AF16" s="1">
        <v>2914.05</v>
      </c>
      <c r="AG16" s="1">
        <v>896.33</v>
      </c>
      <c r="AH16" s="1">
        <v>16194.42</v>
      </c>
      <c r="AI16" s="1">
        <v>278.51</v>
      </c>
      <c r="AJ16" s="1">
        <v>5406.53</v>
      </c>
      <c r="AK16" s="10">
        <v>513.54999999999995</v>
      </c>
      <c r="AL16" s="1">
        <v>10430.51</v>
      </c>
      <c r="AM16" s="1">
        <v>251.61</v>
      </c>
      <c r="AN16" s="1">
        <v>2253.02</v>
      </c>
      <c r="AO16" s="1">
        <v>917.94</v>
      </c>
      <c r="AP16" s="1">
        <v>13414.08</v>
      </c>
    </row>
    <row r="17" spans="1:243" s="5" customFormat="1" x14ac:dyDescent="0.3">
      <c r="A17" s="7" t="s">
        <v>17</v>
      </c>
      <c r="B17" s="6">
        <v>2.6757300000000002</v>
      </c>
      <c r="C17" s="6">
        <v>33.588140000000003</v>
      </c>
      <c r="D17" s="6">
        <v>876.16</v>
      </c>
      <c r="E17" s="10">
        <f>439.48/10</f>
        <v>43.948</v>
      </c>
      <c r="F17" s="6">
        <v>0.501</v>
      </c>
      <c r="G17" s="6">
        <v>2420.3314917127063</v>
      </c>
      <c r="H17" s="6">
        <v>45589.42944</v>
      </c>
      <c r="I17" s="6">
        <v>2.9488099999999999</v>
      </c>
      <c r="J17" s="6">
        <v>38.666969999999999</v>
      </c>
      <c r="K17" s="6">
        <v>1052.8899999999999</v>
      </c>
      <c r="L17" s="6">
        <v>586.08000000000004</v>
      </c>
      <c r="M17" s="10">
        <v>47.774999999999999</v>
      </c>
      <c r="N17" s="6">
        <v>5570.8465608465585</v>
      </c>
      <c r="O17" s="6">
        <v>6929.7152500000002</v>
      </c>
      <c r="P17" s="6">
        <v>2.86111</v>
      </c>
      <c r="Q17" s="6">
        <v>33.364089999999997</v>
      </c>
      <c r="R17" s="6">
        <v>1499.3200000000002</v>
      </c>
      <c r="S17" s="10">
        <v>1721.9700000000003</v>
      </c>
      <c r="T17" s="10">
        <v>41.875999999999998</v>
      </c>
      <c r="U17" s="6">
        <v>0.35599999999999998</v>
      </c>
      <c r="V17" s="6">
        <v>10373.313253012055</v>
      </c>
      <c r="W17" s="6">
        <v>49668.921679999992</v>
      </c>
      <c r="X17" s="10">
        <v>5.9920900000000001</v>
      </c>
      <c r="Y17" s="6">
        <v>34.143039999999999</v>
      </c>
      <c r="Z17" s="6">
        <v>1.1299999999999999</v>
      </c>
      <c r="AA17" s="1">
        <v>215.13</v>
      </c>
      <c r="AB17" s="1">
        <v>5669.74</v>
      </c>
      <c r="AC17" s="1">
        <v>379.65</v>
      </c>
      <c r="AD17" s="1">
        <v>9939.67</v>
      </c>
      <c r="AE17" s="1">
        <v>322.64</v>
      </c>
      <c r="AF17" s="1">
        <v>1225.45</v>
      </c>
      <c r="AG17" s="1">
        <v>845.37</v>
      </c>
      <c r="AH17" s="1">
        <v>10068.459999999999</v>
      </c>
      <c r="AI17" s="1">
        <v>191.89</v>
      </c>
      <c r="AJ17" s="1">
        <v>3512.42</v>
      </c>
      <c r="AK17" s="10">
        <v>429.25</v>
      </c>
      <c r="AL17" s="1">
        <v>6255.5</v>
      </c>
      <c r="AM17" s="1">
        <v>191.21</v>
      </c>
      <c r="AN17" s="1">
        <v>3482.58</v>
      </c>
      <c r="AO17" s="1">
        <v>847.32</v>
      </c>
      <c r="AP17" s="1">
        <v>17716.05</v>
      </c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</row>
    <row r="18" spans="1:243" s="5" customFormat="1" x14ac:dyDescent="0.3">
      <c r="A18" s="2" t="s">
        <v>17</v>
      </c>
      <c r="B18" s="1">
        <v>2.8600300000000001</v>
      </c>
      <c r="C18" s="1">
        <v>27.834029999999998</v>
      </c>
      <c r="D18" s="1">
        <v>1120.98</v>
      </c>
      <c r="E18" s="10">
        <f>494.33/10</f>
        <v>49.433</v>
      </c>
      <c r="F18" s="1">
        <v>0.54</v>
      </c>
      <c r="G18" s="1">
        <v>3503.0624999999968</v>
      </c>
      <c r="H18" s="1">
        <v>2693114.88264</v>
      </c>
      <c r="I18" s="1">
        <v>3.1578300000000001</v>
      </c>
      <c r="J18" s="1">
        <v>26.24708</v>
      </c>
      <c r="K18" s="1">
        <v>2142.42</v>
      </c>
      <c r="L18" s="1">
        <v>769.85</v>
      </c>
      <c r="M18" s="10">
        <v>53.184000000000005</v>
      </c>
      <c r="N18" s="1">
        <v>3691.6906474820139</v>
      </c>
      <c r="O18" s="1">
        <v>2998142.3346199999</v>
      </c>
      <c r="P18" s="1">
        <v>3.1564699999999997</v>
      </c>
      <c r="Q18" s="1">
        <v>29.827330000000003</v>
      </c>
      <c r="R18" s="1">
        <v>2284.5</v>
      </c>
      <c r="S18" s="10">
        <v>1465.67</v>
      </c>
      <c r="T18" s="10">
        <v>49.694000000000003</v>
      </c>
      <c r="U18" s="1">
        <v>0.39</v>
      </c>
      <c r="V18" s="1">
        <v>5637.1923076923076</v>
      </c>
      <c r="W18" s="1">
        <v>1923344.8606400001</v>
      </c>
      <c r="X18" s="10">
        <v>6.5262099999999998</v>
      </c>
      <c r="Y18" s="1">
        <v>25.164090000000002</v>
      </c>
      <c r="Z18" s="1">
        <v>1.03</v>
      </c>
      <c r="AA18" s="1">
        <v>182.12</v>
      </c>
      <c r="AB18" s="1">
        <v>4357.8999999999996</v>
      </c>
      <c r="AC18" s="1">
        <v>519.76</v>
      </c>
      <c r="AD18" s="1">
        <v>8364.7999999999993</v>
      </c>
      <c r="AE18" s="1">
        <v>208.89</v>
      </c>
      <c r="AF18" s="1">
        <v>3860.23</v>
      </c>
      <c r="AG18" s="1">
        <v>804.67</v>
      </c>
      <c r="AH18" s="1">
        <v>8898.27</v>
      </c>
      <c r="AI18" s="1">
        <v>144.9</v>
      </c>
      <c r="AJ18" s="1">
        <v>3776.05</v>
      </c>
      <c r="AK18" s="10">
        <v>592.29999999999995</v>
      </c>
      <c r="AL18" s="1">
        <v>9110.9699999999993</v>
      </c>
      <c r="AM18" s="1">
        <v>184.3</v>
      </c>
      <c r="AN18" s="1">
        <v>2701.8</v>
      </c>
      <c r="AO18" s="1">
        <v>814.79</v>
      </c>
      <c r="AP18" s="1">
        <v>9960.4500000000007</v>
      </c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</row>
    <row r="19" spans="1:243" s="5" customFormat="1" x14ac:dyDescent="0.3">
      <c r="A19" s="2" t="s">
        <v>18</v>
      </c>
      <c r="B19" s="1">
        <v>2.9195799999999998</v>
      </c>
      <c r="C19" s="1">
        <v>31.76493</v>
      </c>
      <c r="D19" s="1">
        <v>784.04</v>
      </c>
      <c r="E19" s="10">
        <f>389.46/10</f>
        <v>38.945999999999998</v>
      </c>
      <c r="F19" s="1">
        <v>0.49099999999999999</v>
      </c>
      <c r="G19" s="1">
        <v>2489.0158730158696</v>
      </c>
      <c r="H19" s="1">
        <v>2132986.7563999998</v>
      </c>
      <c r="I19" s="1">
        <v>3.0622399999999996</v>
      </c>
      <c r="J19" s="1">
        <v>36.077069999999999</v>
      </c>
      <c r="K19" s="1">
        <v>1296.9700000000003</v>
      </c>
      <c r="L19" s="1">
        <v>605.76</v>
      </c>
      <c r="M19" s="10">
        <v>49.293999999999997</v>
      </c>
      <c r="N19" s="1">
        <v>8157.0440251572327</v>
      </c>
      <c r="O19" s="1">
        <v>1056657.9146400001</v>
      </c>
      <c r="P19" s="1">
        <v>2.9138299999999999</v>
      </c>
      <c r="Q19" s="1">
        <v>27.646470000000001</v>
      </c>
      <c r="R19" s="1">
        <v>1625.9900000000002</v>
      </c>
      <c r="S19" s="10">
        <v>1306.06</v>
      </c>
      <c r="T19" s="10">
        <v>40.82</v>
      </c>
      <c r="U19" s="1">
        <v>0.36499999999999999</v>
      </c>
      <c r="V19" s="1">
        <v>15365.411764705888</v>
      </c>
      <c r="W19" s="1">
        <v>2106317.40062</v>
      </c>
      <c r="X19" s="10">
        <v>6.2690700000000001</v>
      </c>
      <c r="Y19" s="1">
        <v>26.29561</v>
      </c>
      <c r="Z19" s="1">
        <v>1.06</v>
      </c>
      <c r="AA19" s="1">
        <v>320.60000000000002</v>
      </c>
      <c r="AB19" s="1">
        <v>6371.73</v>
      </c>
      <c r="AC19" s="1">
        <v>531.92999999999995</v>
      </c>
      <c r="AD19" s="1">
        <v>9676.31</v>
      </c>
      <c r="AE19" s="1">
        <v>259.54000000000002</v>
      </c>
      <c r="AF19" s="1">
        <v>3287.93</v>
      </c>
      <c r="AG19" s="1">
        <v>817.96</v>
      </c>
      <c r="AH19" s="1">
        <v>8598.49</v>
      </c>
      <c r="AI19" s="1">
        <v>389.92</v>
      </c>
      <c r="AJ19" s="1">
        <v>7398.43</v>
      </c>
      <c r="AK19" s="10">
        <v>599.04999999999995</v>
      </c>
      <c r="AL19" s="1">
        <v>9436.2000000000007</v>
      </c>
      <c r="AM19" s="1">
        <v>235.34</v>
      </c>
      <c r="AN19" s="1">
        <v>2829.51</v>
      </c>
      <c r="AO19" s="1">
        <v>821.57</v>
      </c>
      <c r="AP19" s="1">
        <v>8761.52</v>
      </c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</row>
    <row r="20" spans="1:243" s="5" customFormat="1" x14ac:dyDescent="0.3">
      <c r="A20" s="2" t="s">
        <v>18</v>
      </c>
      <c r="B20" s="1">
        <v>2.7199800000000001</v>
      </c>
      <c r="C20" s="1">
        <v>29.182389999999998</v>
      </c>
      <c r="D20" s="1">
        <v>845.0200000000001</v>
      </c>
      <c r="E20" s="10">
        <f>449.89/10</f>
        <v>44.988999999999997</v>
      </c>
      <c r="F20" s="1">
        <v>0.51500000000000001</v>
      </c>
      <c r="G20" s="1">
        <v>2454.5937500000045</v>
      </c>
      <c r="H20" s="1">
        <v>221814.45055000001</v>
      </c>
      <c r="I20" s="1">
        <v>2.8978099999999998</v>
      </c>
      <c r="J20" s="1">
        <v>31.7531</v>
      </c>
      <c r="K20" s="1">
        <v>969.98</v>
      </c>
      <c r="L20" s="1">
        <v>400.75</v>
      </c>
      <c r="M20" s="10">
        <v>50.977999999999994</v>
      </c>
      <c r="N20" s="1">
        <v>2878.2789317507404</v>
      </c>
      <c r="O20" s="1">
        <v>46886.565799999997</v>
      </c>
      <c r="P20" s="1">
        <v>2.97864</v>
      </c>
      <c r="Q20" s="1">
        <v>30.944009999999999</v>
      </c>
      <c r="R20" s="1">
        <v>2399.62</v>
      </c>
      <c r="S20" s="10">
        <v>1168.92</v>
      </c>
      <c r="T20" s="10">
        <v>46.487000000000002</v>
      </c>
      <c r="U20" s="1">
        <v>0.44</v>
      </c>
      <c r="V20" s="1">
        <v>4974.1276595744712</v>
      </c>
      <c r="W20" s="1">
        <v>3912921.5360600003</v>
      </c>
      <c r="X20" s="10">
        <v>5.9845500000000005</v>
      </c>
      <c r="Y20" s="1">
        <v>48.467750000000002</v>
      </c>
      <c r="Z20" s="1">
        <v>1.1000000000000001</v>
      </c>
      <c r="AA20" s="1"/>
      <c r="AB20" s="1"/>
      <c r="AC20" s="1">
        <v>469.71</v>
      </c>
      <c r="AD20" s="1">
        <v>6243.01</v>
      </c>
      <c r="AE20" s="1"/>
      <c r="AF20" s="1"/>
      <c r="AG20" s="1">
        <v>815.18</v>
      </c>
      <c r="AH20" s="1">
        <v>10593.14</v>
      </c>
      <c r="AI20" s="1"/>
      <c r="AJ20" s="1"/>
      <c r="AK20" s="10">
        <v>579.54999999999995</v>
      </c>
      <c r="AL20" s="1">
        <v>8509.16</v>
      </c>
      <c r="AM20" s="1"/>
      <c r="AN20" s="1"/>
      <c r="AO20" s="1">
        <v>869.92</v>
      </c>
      <c r="AP20" s="1">
        <v>14062.01</v>
      </c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</row>
    <row r="21" spans="1:243" s="5" customFormat="1" x14ac:dyDescent="0.3">
      <c r="A21" s="2" t="s">
        <v>18</v>
      </c>
      <c r="B21" s="1">
        <v>2.7703099999999998</v>
      </c>
      <c r="C21" s="1">
        <v>30.063610000000001</v>
      </c>
      <c r="D21" s="1">
        <v>846.29000000000008</v>
      </c>
      <c r="E21" s="10">
        <f>402.27/10</f>
        <v>40.226999999999997</v>
      </c>
      <c r="F21" s="1">
        <v>0.47799999999999998</v>
      </c>
      <c r="G21" s="1">
        <v>2274.9731182795704</v>
      </c>
      <c r="H21" s="1">
        <v>112862.59236</v>
      </c>
      <c r="I21" s="1">
        <v>3.3585799999999999</v>
      </c>
      <c r="J21" s="1">
        <v>35.354579999999999</v>
      </c>
      <c r="K21" s="1">
        <v>1300.31</v>
      </c>
      <c r="L21" s="1">
        <v>474.43</v>
      </c>
      <c r="M21" s="10">
        <v>46.731999999999999</v>
      </c>
      <c r="N21" s="1">
        <v>3411.5976331360935</v>
      </c>
      <c r="O21" s="1">
        <v>325681.59957000002</v>
      </c>
      <c r="P21" s="1">
        <v>2.8888799999999999</v>
      </c>
      <c r="Q21" s="1">
        <v>39.753519999999995</v>
      </c>
      <c r="R21" s="1">
        <v>1184.05</v>
      </c>
      <c r="S21" s="10">
        <v>1116.54</v>
      </c>
      <c r="T21" s="10">
        <v>44.761000000000003</v>
      </c>
      <c r="U21" s="1">
        <v>0.59599999999999997</v>
      </c>
      <c r="V21" s="1">
        <v>3578.653846153843</v>
      </c>
      <c r="W21" s="1">
        <v>181623.88560000001</v>
      </c>
      <c r="X21" s="10">
        <v>6.37155</v>
      </c>
      <c r="Y21" s="1">
        <v>56.404480000000007</v>
      </c>
      <c r="Z21" s="1">
        <v>1.1499999999999999</v>
      </c>
      <c r="AA21" s="1">
        <v>389.36</v>
      </c>
      <c r="AB21" s="1">
        <v>6311.5</v>
      </c>
      <c r="AC21" s="1">
        <v>374.12</v>
      </c>
      <c r="AD21" s="1">
        <v>7499.73</v>
      </c>
      <c r="AE21" s="1">
        <v>295.92</v>
      </c>
      <c r="AF21" s="1">
        <v>3270.37</v>
      </c>
      <c r="AG21" s="1">
        <v>784.99</v>
      </c>
      <c r="AH21" s="1">
        <v>8807.93</v>
      </c>
      <c r="AI21" s="1">
        <v>537.27</v>
      </c>
      <c r="AJ21" s="1">
        <v>9338.7000000000007</v>
      </c>
      <c r="AK21" s="10">
        <v>429.11</v>
      </c>
      <c r="AL21" s="1">
        <v>5035.74</v>
      </c>
      <c r="AM21" s="1">
        <v>400.09</v>
      </c>
      <c r="AN21" s="1">
        <v>4217.43</v>
      </c>
      <c r="AO21" s="1">
        <v>814.57</v>
      </c>
      <c r="AP21" s="1">
        <v>14847.34</v>
      </c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</row>
    <row r="22" spans="1:243" s="5" customFormat="1" x14ac:dyDescent="0.3">
      <c r="A22" s="2" t="s">
        <v>18</v>
      </c>
      <c r="B22" s="1">
        <v>2.7569499999999998</v>
      </c>
      <c r="C22" s="1">
        <v>25.478930000000002</v>
      </c>
      <c r="D22" s="1">
        <v>710.1</v>
      </c>
      <c r="E22" s="10">
        <f>415.13/10</f>
        <v>41.512999999999998</v>
      </c>
      <c r="F22" s="1">
        <v>0.51900000000000002</v>
      </c>
      <c r="G22" s="1">
        <v>1903.0327868852476</v>
      </c>
      <c r="H22" s="1">
        <v>1417018.70294</v>
      </c>
      <c r="I22" s="1">
        <v>3.3068299999999997</v>
      </c>
      <c r="J22" s="1">
        <v>34.628689999999999</v>
      </c>
      <c r="K22" s="1">
        <v>948.59</v>
      </c>
      <c r="L22" s="1">
        <v>360.43</v>
      </c>
      <c r="M22" s="10">
        <v>51.600999999999999</v>
      </c>
      <c r="N22" s="1">
        <v>3096.3178294573645</v>
      </c>
      <c r="O22" s="1">
        <v>301483.59993000003</v>
      </c>
      <c r="P22" s="1">
        <v>3.0088499999999998</v>
      </c>
      <c r="Q22" s="1">
        <v>34.664870000000001</v>
      </c>
      <c r="R22" s="1">
        <v>1344.92</v>
      </c>
      <c r="S22" s="10">
        <v>760.66</v>
      </c>
      <c r="T22" s="10">
        <v>42.822000000000003</v>
      </c>
      <c r="U22" s="1">
        <v>0.57499999999999996</v>
      </c>
      <c r="V22" s="1">
        <v>1664.4638949671778</v>
      </c>
      <c r="W22" s="1">
        <v>981456.78149999992</v>
      </c>
      <c r="X22" s="10">
        <v>5.7680800000000003</v>
      </c>
      <c r="Y22" s="1">
        <v>25.031040000000001</v>
      </c>
      <c r="Z22" s="1">
        <v>1.0900000000000003</v>
      </c>
      <c r="AA22" s="1">
        <v>277.68</v>
      </c>
      <c r="AB22" s="1">
        <v>5997.69</v>
      </c>
      <c r="AC22" s="1">
        <v>615.72</v>
      </c>
      <c r="AD22" s="1">
        <v>10626.94</v>
      </c>
      <c r="AE22" s="1">
        <v>250.77</v>
      </c>
      <c r="AF22" s="1">
        <v>3094.61</v>
      </c>
      <c r="AG22" s="1">
        <v>933.68</v>
      </c>
      <c r="AH22" s="1">
        <v>23936.54</v>
      </c>
      <c r="AI22" s="1">
        <v>184.32</v>
      </c>
      <c r="AJ22" s="1">
        <v>2578.2199999999998</v>
      </c>
      <c r="AK22" s="10">
        <v>573.54999999999995</v>
      </c>
      <c r="AL22" s="1">
        <v>13068.13</v>
      </c>
      <c r="AM22" s="1">
        <v>269.56</v>
      </c>
      <c r="AN22" s="1">
        <v>2495.1999999999998</v>
      </c>
      <c r="AO22" s="1">
        <v>868.95</v>
      </c>
      <c r="AP22" s="1">
        <v>10538.87</v>
      </c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</row>
    <row r="23" spans="1:243" s="1" customFormat="1" x14ac:dyDescent="0.3">
      <c r="A23" s="2" t="s">
        <v>18</v>
      </c>
      <c r="B23" s="1">
        <v>3.1441999999999997</v>
      </c>
      <c r="C23" s="1">
        <v>39.23039</v>
      </c>
      <c r="D23" s="1">
        <v>922.73</v>
      </c>
      <c r="E23" s="10">
        <f>489.19/10</f>
        <v>48.918999999999997</v>
      </c>
      <c r="F23" s="1">
        <v>0.56000000000000005</v>
      </c>
      <c r="G23" s="1">
        <v>2813.2012195121965</v>
      </c>
      <c r="H23" s="1">
        <v>213805.804</v>
      </c>
      <c r="I23" s="1">
        <v>3.2526299999999999</v>
      </c>
      <c r="J23" s="1">
        <v>33.774749999999997</v>
      </c>
      <c r="K23" s="1">
        <v>950.07</v>
      </c>
      <c r="L23" s="1">
        <v>343.81</v>
      </c>
      <c r="M23" s="10">
        <v>49.88</v>
      </c>
      <c r="N23" s="1">
        <v>2204.3387470997677</v>
      </c>
      <c r="O23" s="1">
        <v>16360.73393</v>
      </c>
      <c r="P23" s="1">
        <v>3.3783799999999999</v>
      </c>
      <c r="Q23" s="1">
        <v>45.152470000000001</v>
      </c>
      <c r="R23" s="1">
        <v>1857.6299999999999</v>
      </c>
      <c r="S23" s="10">
        <v>1386.6899999999998</v>
      </c>
      <c r="T23" s="10">
        <v>50.322000000000003</v>
      </c>
      <c r="U23" s="1">
        <v>0.44500000000000001</v>
      </c>
      <c r="V23" s="1">
        <v>6029.086956521739</v>
      </c>
      <c r="W23" s="1">
        <v>288547.52120999998</v>
      </c>
      <c r="X23" s="10">
        <v>6.1042399999999999</v>
      </c>
      <c r="Y23" s="1">
        <v>35.83954</v>
      </c>
      <c r="Z23" s="1">
        <v>1.0900000000000001</v>
      </c>
      <c r="AA23" s="1">
        <v>358.30142857142903</v>
      </c>
      <c r="AB23" s="1">
        <v>7095.5613043478297</v>
      </c>
      <c r="AC23" s="1">
        <v>523.50857142857103</v>
      </c>
      <c r="AD23" s="1">
        <v>8966.3642857142895</v>
      </c>
      <c r="AE23" s="1">
        <v>271.95565217391299</v>
      </c>
      <c r="AF23" s="1">
        <v>3518.7210559006198</v>
      </c>
      <c r="AG23" s="1">
        <v>842.85428571428599</v>
      </c>
      <c r="AH23" s="1">
        <v>15642.488571428599</v>
      </c>
      <c r="AI23" s="1">
        <v>373.374906832298</v>
      </c>
      <c r="AJ23" s="1">
        <v>6069.0083850931696</v>
      </c>
      <c r="AK23" s="10">
        <v>554.76142857142804</v>
      </c>
      <c r="AL23" s="1">
        <v>9531.1057142857208</v>
      </c>
      <c r="AM23" s="1">
        <v>339.61590062111799</v>
      </c>
      <c r="AN23" s="1">
        <v>3383.3959006211198</v>
      </c>
      <c r="AO23" s="1">
        <v>828.24571428571403</v>
      </c>
      <c r="AP23" s="1">
        <v>11291.261428571401</v>
      </c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</row>
    <row r="24" spans="1:243" s="5" customFormat="1" x14ac:dyDescent="0.3">
      <c r="A24" s="2" t="s">
        <v>18</v>
      </c>
      <c r="B24" s="1">
        <v>3.3932699999999998</v>
      </c>
      <c r="C24" s="1">
        <v>38.161639999999998</v>
      </c>
      <c r="D24" s="1">
        <v>830.69</v>
      </c>
      <c r="E24" s="10">
        <f>505.89/10</f>
        <v>50.588999999999999</v>
      </c>
      <c r="F24" s="1">
        <v>0.59499999999999997</v>
      </c>
      <c r="G24" s="1">
        <v>2007.045454545455</v>
      </c>
      <c r="H24" s="1">
        <v>1186677.2749800002</v>
      </c>
      <c r="I24" s="1">
        <v>3.4345500000000002</v>
      </c>
      <c r="J24" s="1">
        <v>39.683779999999999</v>
      </c>
      <c r="K24" s="1">
        <v>982.74000000000012</v>
      </c>
      <c r="L24" s="1">
        <v>191.35000000000002</v>
      </c>
      <c r="M24" s="10">
        <v>52.161999999999999</v>
      </c>
      <c r="N24" s="1">
        <v>2186.5445026178031</v>
      </c>
      <c r="O24" s="1">
        <v>658614.45375999995</v>
      </c>
      <c r="P24" s="1">
        <v>3.5568599999999999</v>
      </c>
      <c r="Q24" s="1">
        <v>40.613500000000002</v>
      </c>
      <c r="R24" s="1">
        <v>2113.7199999999998</v>
      </c>
      <c r="S24" s="10">
        <v>792.21999999999991</v>
      </c>
      <c r="T24" s="10">
        <v>54.044000000000004</v>
      </c>
      <c r="U24" s="1">
        <v>0.63500000000000001</v>
      </c>
      <c r="V24" s="1">
        <v>909.55223880597009</v>
      </c>
      <c r="W24" s="1">
        <v>1123284.1017999998</v>
      </c>
      <c r="X24" s="10">
        <v>5.9409700000000001</v>
      </c>
      <c r="Y24" s="1">
        <v>35.046519999999994</v>
      </c>
      <c r="Z24" s="1">
        <v>1.1000000000000001</v>
      </c>
      <c r="AA24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</row>
    <row r="25" spans="1:243" s="5" customFormat="1" x14ac:dyDescent="0.3">
      <c r="A25" s="2" t="s">
        <v>18</v>
      </c>
      <c r="B25" s="3">
        <v>3.2690600000000001</v>
      </c>
      <c r="C25" s="3">
        <v>35.344679999999997</v>
      </c>
      <c r="D25" s="3">
        <v>676.6099999999999</v>
      </c>
      <c r="E25" s="11">
        <f>487.33/10</f>
        <v>48.732999999999997</v>
      </c>
      <c r="F25" s="3">
        <v>0.60099999999999998</v>
      </c>
      <c r="G25" s="3">
        <v>1858.8186813186794</v>
      </c>
      <c r="H25" s="3">
        <v>1984386.6222600001</v>
      </c>
      <c r="I25" s="3">
        <v>3.6587299999999998</v>
      </c>
      <c r="J25" s="3">
        <v>41.054879999999997</v>
      </c>
      <c r="K25" s="3">
        <v>941.28000000000009</v>
      </c>
      <c r="L25" s="3">
        <v>470.6</v>
      </c>
      <c r="M25" s="11">
        <v>58.887</v>
      </c>
      <c r="N25" s="3">
        <v>5536.941176470591</v>
      </c>
      <c r="O25" s="3">
        <v>1659380.8577400001</v>
      </c>
      <c r="P25" s="3">
        <v>3.5315599999999998</v>
      </c>
      <c r="Q25" s="3">
        <v>37.706559999999996</v>
      </c>
      <c r="R25" s="3">
        <v>670.38999999999987</v>
      </c>
      <c r="S25" s="11">
        <v>1047.3</v>
      </c>
      <c r="T25" s="11">
        <v>55.666999999999994</v>
      </c>
      <c r="U25" s="3">
        <v>0.55700000000000005</v>
      </c>
      <c r="V25" s="3">
        <v>3661.8881118881113</v>
      </c>
      <c r="W25" s="3">
        <v>2213724.3240800002</v>
      </c>
      <c r="X25" s="11">
        <v>6.5182700000000002</v>
      </c>
      <c r="Y25" s="3">
        <v>35.661529999999999</v>
      </c>
      <c r="Z25" s="3">
        <v>1.03</v>
      </c>
      <c r="AA25" s="1">
        <v>447.03</v>
      </c>
      <c r="AB25" s="1">
        <v>6766.43</v>
      </c>
      <c r="AC25" s="1">
        <v>587.38</v>
      </c>
      <c r="AD25" s="1">
        <v>8299.0300000000007</v>
      </c>
      <c r="AE25" s="1">
        <v>384.59</v>
      </c>
      <c r="AF25" s="1">
        <v>4287.7299999999996</v>
      </c>
      <c r="AG25" s="1">
        <v>908.7</v>
      </c>
      <c r="AH25" s="1">
        <v>11220.54</v>
      </c>
      <c r="AI25" s="1">
        <v>425.45</v>
      </c>
      <c r="AJ25" s="1">
        <v>7343.15</v>
      </c>
      <c r="AK25" s="10">
        <v>518.84</v>
      </c>
      <c r="AL25" s="1">
        <v>7709.67</v>
      </c>
      <c r="AM25" s="1">
        <v>343.53</v>
      </c>
      <c r="AN25" s="1">
        <v>3622.27</v>
      </c>
      <c r="AO25" s="1">
        <v>899.23</v>
      </c>
      <c r="AP25" s="1">
        <v>10857.67</v>
      </c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</row>
    <row r="26" spans="1:243" s="1" customFormat="1" x14ac:dyDescent="0.3">
      <c r="A26" s="2" t="s">
        <v>18</v>
      </c>
      <c r="B26" s="1">
        <v>2.41283</v>
      </c>
      <c r="C26" s="1">
        <v>17.489759999999997</v>
      </c>
      <c r="D26" s="1">
        <v>1602.21</v>
      </c>
      <c r="E26" s="10">
        <f>391.25/10</f>
        <v>39.125</v>
      </c>
      <c r="F26" s="1">
        <v>0.51</v>
      </c>
      <c r="G26" s="1">
        <v>2583.9705882352937</v>
      </c>
      <c r="H26" s="1">
        <v>2180768.5297000003</v>
      </c>
      <c r="I26" s="1">
        <v>2.6861899999999999</v>
      </c>
      <c r="J26" s="1">
        <v>23.756540000000001</v>
      </c>
      <c r="K26" s="1">
        <v>1710.7</v>
      </c>
      <c r="L26" s="1">
        <v>181.03999999999996</v>
      </c>
      <c r="M26" s="10">
        <v>45.823</v>
      </c>
      <c r="N26" s="1">
        <v>1676.9444444444446</v>
      </c>
      <c r="O26" s="1">
        <v>706469.022</v>
      </c>
      <c r="P26" s="1">
        <v>2.7994299999999996</v>
      </c>
      <c r="Q26" s="1">
        <v>23.94866</v>
      </c>
      <c r="R26" s="1">
        <v>1996.09</v>
      </c>
      <c r="S26" s="10">
        <v>855.7700000000001</v>
      </c>
      <c r="T26" s="10">
        <v>43.212000000000003</v>
      </c>
      <c r="U26" s="1">
        <v>0.50600000000000001</v>
      </c>
      <c r="V26" s="1">
        <v>2593.242424242424</v>
      </c>
      <c r="W26" s="1">
        <v>2637174.09516</v>
      </c>
      <c r="X26" s="10">
        <v>5.62385</v>
      </c>
      <c r="Y26" s="1">
        <v>27.32957</v>
      </c>
      <c r="Z26" s="1">
        <v>1.0900000000000001</v>
      </c>
      <c r="AA2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</row>
    <row r="27" spans="1:243" s="1" customFormat="1" x14ac:dyDescent="0.3">
      <c r="A27" s="2" t="s">
        <v>18</v>
      </c>
      <c r="B27" s="1">
        <v>2.73881</v>
      </c>
      <c r="C27" s="1">
        <v>25.698630000000001</v>
      </c>
      <c r="D27" s="1">
        <v>1364.02</v>
      </c>
      <c r="E27" s="10">
        <f>384.89/10</f>
        <v>38.488999999999997</v>
      </c>
      <c r="F27" s="1">
        <v>0.51</v>
      </c>
      <c r="G27" s="1">
        <v>3785.6179775280916</v>
      </c>
      <c r="H27" s="1">
        <v>1310134.7597999999</v>
      </c>
      <c r="I27" s="1">
        <v>2.9589699999999999</v>
      </c>
      <c r="J27" s="1">
        <v>29.36206</v>
      </c>
      <c r="K27" s="1">
        <v>1520.32</v>
      </c>
      <c r="L27" s="1">
        <v>51.470000000000027</v>
      </c>
      <c r="M27" s="10">
        <v>44.515000000000001</v>
      </c>
      <c r="N27" s="1">
        <v>1884.1014799154341</v>
      </c>
      <c r="O27" s="1">
        <v>232279.459</v>
      </c>
      <c r="P27" s="1">
        <v>2.9243399999999999</v>
      </c>
      <c r="Q27" s="1">
        <v>32.85689</v>
      </c>
      <c r="R27" s="1">
        <v>1970.2</v>
      </c>
      <c r="S27" s="10">
        <v>1670.3600000000001</v>
      </c>
      <c r="T27" s="10">
        <v>40.783000000000001</v>
      </c>
      <c r="U27" s="1">
        <v>0.47399999999999998</v>
      </c>
      <c r="V27" s="1">
        <v>4924.2800000000007</v>
      </c>
      <c r="W27" s="1">
        <v>2010106.33528</v>
      </c>
      <c r="X27" s="10">
        <v>5.8121700000000001</v>
      </c>
      <c r="Y27" s="1">
        <v>33.266359999999999</v>
      </c>
      <c r="Z27" s="1">
        <v>1.1100000000000001</v>
      </c>
      <c r="AA27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</row>
    <row r="28" spans="1:243" s="1" customFormat="1" x14ac:dyDescent="0.3">
      <c r="A28" s="2" t="s">
        <v>17</v>
      </c>
      <c r="E28" s="10"/>
      <c r="M28" s="10"/>
      <c r="S28" s="10"/>
      <c r="T28" s="10"/>
      <c r="X28" s="10"/>
      <c r="AA28" s="1">
        <v>144.56</v>
      </c>
      <c r="AB28" s="1">
        <v>5362.08</v>
      </c>
      <c r="AC28" s="1">
        <v>500.54</v>
      </c>
      <c r="AD28" s="1">
        <v>9602.99</v>
      </c>
      <c r="AE28" s="1">
        <v>217.61</v>
      </c>
      <c r="AF28" s="1">
        <v>4026.19</v>
      </c>
      <c r="AG28" s="1">
        <v>764.94</v>
      </c>
      <c r="AH28" s="1">
        <v>8296.7000000000007</v>
      </c>
      <c r="AI28" s="1">
        <v>444.82</v>
      </c>
      <c r="AJ28" s="1">
        <v>10713.79</v>
      </c>
      <c r="AK28" s="10">
        <v>522.24</v>
      </c>
      <c r="AL28" s="1">
        <v>13397.08</v>
      </c>
      <c r="AM28" s="1">
        <v>296.72000000000003</v>
      </c>
      <c r="AN28" s="1">
        <v>8851.08</v>
      </c>
      <c r="AO28" s="1">
        <v>716.96</v>
      </c>
      <c r="AP28" s="1">
        <v>6747.39</v>
      </c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</row>
    <row r="29" spans="1:243" s="1" customFormat="1" x14ac:dyDescent="0.3">
      <c r="A29" s="2" t="s">
        <v>18</v>
      </c>
      <c r="B29" s="1">
        <v>2.5039099999999999</v>
      </c>
      <c r="C29" s="1">
        <v>21.577390000000001</v>
      </c>
      <c r="D29" s="1">
        <v>909.22</v>
      </c>
      <c r="E29" s="10">
        <f>389.09/10</f>
        <v>38.908999999999999</v>
      </c>
      <c r="F29" s="1">
        <v>0.51200000000000001</v>
      </c>
      <c r="G29" s="1">
        <v>2620.230547550429</v>
      </c>
      <c r="H29" s="1">
        <v>438209.46411</v>
      </c>
      <c r="I29" s="1">
        <v>2.7436700000000003</v>
      </c>
      <c r="J29" s="1">
        <v>24.544740000000001</v>
      </c>
      <c r="K29" s="1">
        <v>647.8599999999999</v>
      </c>
      <c r="L29" s="1">
        <v>340.3</v>
      </c>
      <c r="M29" s="10">
        <v>41.242000000000004</v>
      </c>
      <c r="N29" s="1">
        <v>1700.4199475065625</v>
      </c>
      <c r="O29" s="1">
        <v>1452225.0602999998</v>
      </c>
      <c r="P29" s="1">
        <v>2.62981</v>
      </c>
      <c r="Q29" s="1">
        <v>23.838709999999999</v>
      </c>
      <c r="R29" s="1">
        <v>1122.01</v>
      </c>
      <c r="S29" s="10">
        <v>737.01</v>
      </c>
      <c r="T29" s="10">
        <v>41.14</v>
      </c>
      <c r="U29" s="1">
        <v>0.82</v>
      </c>
      <c r="V29" s="1">
        <v>1045.4042553191496</v>
      </c>
      <c r="W29" s="1">
        <v>635046.03584000003</v>
      </c>
      <c r="X29" s="10">
        <v>5.3238400000000006</v>
      </c>
      <c r="Y29" s="1">
        <v>25.88645</v>
      </c>
      <c r="Z29" s="1">
        <v>1.1499999999999999</v>
      </c>
      <c r="AA29"/>
    </row>
    <row r="30" spans="1:243" s="1" customFormat="1" x14ac:dyDescent="0.3">
      <c r="A30" s="2" t="s">
        <v>18</v>
      </c>
      <c r="B30" s="1">
        <v>2.4790300000000003</v>
      </c>
      <c r="C30" s="1">
        <v>27.377369999999999</v>
      </c>
      <c r="D30" s="1">
        <v>696.32</v>
      </c>
      <c r="E30" s="10">
        <f>353.31/10</f>
        <v>35.331000000000003</v>
      </c>
      <c r="F30" s="1">
        <v>0.45800000000000002</v>
      </c>
      <c r="G30" s="1">
        <v>2176.0000000000041</v>
      </c>
      <c r="H30" s="1">
        <v>1152276.0750599999</v>
      </c>
      <c r="I30" s="1">
        <v>2.8968400000000001</v>
      </c>
      <c r="J30" s="1">
        <v>35.647109999999998</v>
      </c>
      <c r="K30" s="1">
        <v>940.86000000000013</v>
      </c>
      <c r="L30" s="1">
        <v>449.68999999999994</v>
      </c>
      <c r="M30" s="10">
        <v>38.094000000000001</v>
      </c>
      <c r="N30" s="1">
        <v>5085.7297297297355</v>
      </c>
      <c r="O30" s="1">
        <v>151881.21634000001</v>
      </c>
      <c r="P30" s="1">
        <v>2.4935</v>
      </c>
      <c r="Q30" s="1">
        <v>24.836830000000003</v>
      </c>
      <c r="R30" s="1">
        <v>847.93</v>
      </c>
      <c r="S30" s="10">
        <v>986.45999999999992</v>
      </c>
      <c r="T30" s="10">
        <v>37.612000000000002</v>
      </c>
      <c r="U30" s="1">
        <v>0.64700000000000002</v>
      </c>
      <c r="V30" s="1">
        <v>2944.6567164179064</v>
      </c>
      <c r="W30" s="1">
        <v>887610.12708999997</v>
      </c>
      <c r="X30" s="10">
        <v>5.06081</v>
      </c>
      <c r="Y30" s="1">
        <v>30.427659999999999</v>
      </c>
      <c r="Z30" s="1">
        <v>1.29</v>
      </c>
      <c r="AA30"/>
    </row>
    <row r="31" spans="1:243" s="1" customFormat="1" x14ac:dyDescent="0.3">
      <c r="A31" s="2" t="s">
        <v>18</v>
      </c>
      <c r="B31" s="1">
        <v>2.9864099999999998</v>
      </c>
      <c r="C31" s="1">
        <v>40.503550000000004</v>
      </c>
      <c r="D31" s="1">
        <v>719.56999999999994</v>
      </c>
      <c r="E31" s="10">
        <f>470.12/10</f>
        <v>47.012</v>
      </c>
      <c r="F31" s="1">
        <v>0.54499999999999904</v>
      </c>
      <c r="G31" s="1">
        <v>2187.1428571428555</v>
      </c>
      <c r="H31" s="1">
        <v>1639986.50235</v>
      </c>
      <c r="I31" s="1">
        <v>3.2322700000000002</v>
      </c>
      <c r="J31" s="1">
        <v>35.336440000000003</v>
      </c>
      <c r="K31" s="1">
        <v>772.24</v>
      </c>
      <c r="L31" s="1">
        <v>607.4</v>
      </c>
      <c r="M31" s="10">
        <v>52.870000000000005</v>
      </c>
      <c r="N31" s="1">
        <v>2818.3941605839414</v>
      </c>
      <c r="O31" s="1">
        <v>1565099.3935399998</v>
      </c>
      <c r="P31" s="1">
        <v>3.1504899999999996</v>
      </c>
      <c r="Q31" s="1">
        <v>31.938089999999999</v>
      </c>
      <c r="R31" s="1">
        <v>1357.6200000000001</v>
      </c>
      <c r="S31" s="10">
        <v>1180.3300000000002</v>
      </c>
      <c r="T31" s="10">
        <v>52.427999999999997</v>
      </c>
      <c r="U31" s="1">
        <v>0.57699999999999996</v>
      </c>
      <c r="V31" s="1">
        <v>2817.016706443917</v>
      </c>
      <c r="W31" s="1">
        <v>1321727.1673499998</v>
      </c>
      <c r="X31" s="10">
        <v>5.80816</v>
      </c>
      <c r="Y31" s="1">
        <v>30.221799999999998</v>
      </c>
      <c r="Z31" s="1">
        <v>1.1000000000000001</v>
      </c>
      <c r="AA31" s="1">
        <v>204.73</v>
      </c>
      <c r="AB31" s="1">
        <v>2849.55</v>
      </c>
      <c r="AC31" s="1">
        <v>369.57</v>
      </c>
      <c r="AD31" s="1">
        <v>7629.94</v>
      </c>
      <c r="AE31" s="1">
        <v>263.44</v>
      </c>
      <c r="AF31" s="1">
        <v>4276.58</v>
      </c>
      <c r="AG31" s="1">
        <v>845.48</v>
      </c>
      <c r="AH31" s="1">
        <v>11700.97</v>
      </c>
      <c r="AI31" s="1">
        <v>181.33</v>
      </c>
      <c r="AJ31" s="1">
        <v>2781.69</v>
      </c>
      <c r="AK31" s="10">
        <v>463.49</v>
      </c>
      <c r="AL31" s="1">
        <v>7903.46</v>
      </c>
      <c r="AM31" s="1">
        <v>354.14</v>
      </c>
      <c r="AN31" s="1">
        <v>4387.28</v>
      </c>
      <c r="AO31" s="1">
        <v>925.92</v>
      </c>
      <c r="AP31" s="1">
        <v>17665.259999999998</v>
      </c>
    </row>
    <row r="32" spans="1:243" x14ac:dyDescent="0.3">
      <c r="A32" s="2" t="s">
        <v>18</v>
      </c>
      <c r="B32" s="1">
        <v>2.56691</v>
      </c>
      <c r="C32" s="1">
        <v>25.136740000000003</v>
      </c>
      <c r="D32" s="1">
        <v>753.7</v>
      </c>
      <c r="E32" s="10">
        <f>390.51/10</f>
        <v>39.051000000000002</v>
      </c>
      <c r="F32" s="1">
        <v>0.46700000000000003</v>
      </c>
      <c r="G32" s="1">
        <v>2537.7104377104365</v>
      </c>
      <c r="H32" s="1">
        <v>64275.451439999997</v>
      </c>
      <c r="I32" s="1">
        <v>2.7821799999999999</v>
      </c>
      <c r="J32" s="1">
        <v>27.386189999999999</v>
      </c>
      <c r="K32" s="1">
        <v>728.66</v>
      </c>
      <c r="L32" s="1">
        <v>326.13</v>
      </c>
      <c r="M32" s="10">
        <v>44.356000000000002</v>
      </c>
      <c r="N32" s="1">
        <v>1478.0121703853958</v>
      </c>
      <c r="O32" s="1">
        <v>14634.26154</v>
      </c>
      <c r="P32" s="1">
        <v>2.7006399999999999</v>
      </c>
      <c r="Q32" s="1">
        <v>26.168770000000002</v>
      </c>
      <c r="R32" s="1">
        <v>812.97</v>
      </c>
      <c r="S32" s="10">
        <v>714.49</v>
      </c>
      <c r="T32" s="10">
        <v>46.230000000000004</v>
      </c>
      <c r="U32" s="1">
        <v>0.629</v>
      </c>
      <c r="V32" s="1">
        <v>1360.9333333333336</v>
      </c>
      <c r="W32" s="1">
        <v>78210.592319999996</v>
      </c>
      <c r="X32" s="10">
        <v>5.82111</v>
      </c>
      <c r="Y32" s="1">
        <v>25.812000000000001</v>
      </c>
      <c r="Z32" s="1">
        <v>1.1299999999999999</v>
      </c>
      <c r="AA32" s="1">
        <v>301.89</v>
      </c>
      <c r="AB32" s="1">
        <v>2961.53</v>
      </c>
      <c r="AC32" s="1">
        <v>506.86</v>
      </c>
      <c r="AD32" s="1">
        <v>9829.52</v>
      </c>
      <c r="AE32" s="1">
        <v>449.39</v>
      </c>
      <c r="AF32" s="1">
        <v>4915.45</v>
      </c>
      <c r="AG32" s="1">
        <v>780.64</v>
      </c>
      <c r="AH32" s="1">
        <v>9175.81</v>
      </c>
      <c r="AI32" s="1">
        <v>287.49</v>
      </c>
      <c r="AJ32" s="1">
        <v>5567.29</v>
      </c>
      <c r="AK32" s="10">
        <v>526.28</v>
      </c>
      <c r="AL32" s="1">
        <v>7092.99</v>
      </c>
      <c r="AM32" s="1">
        <v>395.67</v>
      </c>
      <c r="AN32" s="1">
        <v>2765.02</v>
      </c>
      <c r="AO32" s="1">
        <v>822.56</v>
      </c>
      <c r="AP32" s="1">
        <v>9895.2000000000007</v>
      </c>
    </row>
    <row r="33" spans="1:42" s="1" customFormat="1" x14ac:dyDescent="0.3">
      <c r="A33" s="2" t="s">
        <v>18</v>
      </c>
      <c r="B33" s="1">
        <v>2.8767800000000001</v>
      </c>
      <c r="C33" s="1">
        <v>21.45919</v>
      </c>
      <c r="D33" s="1">
        <v>893.43999999999994</v>
      </c>
      <c r="E33" s="10">
        <f>413.15/10</f>
        <v>41.314999999999998</v>
      </c>
      <c r="F33" s="1">
        <v>0.51900000000000002</v>
      </c>
      <c r="G33" s="1">
        <v>2827.3417721518999</v>
      </c>
      <c r="H33" s="1">
        <v>1890273.2882399999</v>
      </c>
      <c r="I33" s="1">
        <v>3.0615999999999999</v>
      </c>
      <c r="J33" s="1">
        <v>29.27533</v>
      </c>
      <c r="K33" s="1">
        <v>979.5</v>
      </c>
      <c r="L33" s="1">
        <v>375.65999999999997</v>
      </c>
      <c r="M33" s="10">
        <v>48.802</v>
      </c>
      <c r="N33" s="1">
        <v>2448.7500000000005</v>
      </c>
      <c r="O33" s="1">
        <v>77580.918659999996</v>
      </c>
      <c r="P33" s="1">
        <v>3.0822699999999998</v>
      </c>
      <c r="Q33" s="1">
        <v>29.358349999999998</v>
      </c>
      <c r="R33" s="1">
        <v>782.43999999999994</v>
      </c>
      <c r="S33" s="10">
        <v>1247.8699999999999</v>
      </c>
      <c r="T33" s="10">
        <v>49.302999999999997</v>
      </c>
      <c r="U33" s="1">
        <v>0.46800000000000003</v>
      </c>
      <c r="V33" s="1">
        <v>5449.2139737991347</v>
      </c>
      <c r="W33" s="1">
        <v>215388.95771999998</v>
      </c>
      <c r="X33" s="10">
        <v>5.8514499999999998</v>
      </c>
      <c r="Y33" s="1">
        <v>22.461790000000001</v>
      </c>
      <c r="Z33" s="1">
        <v>1.1200000000000001</v>
      </c>
      <c r="AA33" s="1">
        <v>347.54</v>
      </c>
      <c r="AB33" s="1">
        <v>6609.98</v>
      </c>
      <c r="AC33" s="1">
        <v>554.11</v>
      </c>
      <c r="AD33" s="1">
        <v>8821.43</v>
      </c>
      <c r="AE33" s="1">
        <v>294.66000000000003</v>
      </c>
      <c r="AF33" s="1">
        <v>995.95</v>
      </c>
      <c r="AG33" s="1">
        <v>758.12</v>
      </c>
      <c r="AH33" s="1">
        <v>7066.34</v>
      </c>
      <c r="AI33" s="1">
        <v>419.43</v>
      </c>
      <c r="AJ33" s="1">
        <v>6852.45</v>
      </c>
      <c r="AK33" s="10">
        <v>586.42999999999995</v>
      </c>
      <c r="AL33" s="1">
        <v>5979.31</v>
      </c>
      <c r="AM33" s="1">
        <v>319.62</v>
      </c>
      <c r="AN33" s="1">
        <v>1971.49</v>
      </c>
      <c r="AO33" s="1">
        <v>815.02</v>
      </c>
      <c r="AP33" s="1">
        <v>9053.58</v>
      </c>
    </row>
    <row r="34" spans="1:42" x14ac:dyDescent="0.3">
      <c r="A34" s="2" t="s">
        <v>18</v>
      </c>
      <c r="B34" s="1"/>
      <c r="C34" s="1"/>
      <c r="D34" s="1"/>
      <c r="F34" s="1"/>
      <c r="G34" s="1"/>
      <c r="H34" s="1"/>
      <c r="I34" s="1"/>
      <c r="J34" s="1"/>
      <c r="K34" s="1"/>
      <c r="L34" s="1"/>
      <c r="N34" s="1"/>
      <c r="O34" s="1"/>
      <c r="P34" s="1"/>
      <c r="Q34" s="1"/>
      <c r="R34" s="1"/>
      <c r="U34" s="1"/>
      <c r="V34" s="1"/>
      <c r="W34" s="1"/>
      <c r="Y34" s="1"/>
      <c r="Z34" s="1"/>
      <c r="AA34" s="1">
        <v>418.89</v>
      </c>
      <c r="AB34" s="1">
        <v>10295.27</v>
      </c>
      <c r="AC34" s="1">
        <v>560.45000000000005</v>
      </c>
      <c r="AD34" s="1">
        <v>6327.36</v>
      </c>
      <c r="AE34" s="1">
        <v>393.92</v>
      </c>
      <c r="AF34" s="1">
        <v>3767.25</v>
      </c>
      <c r="AG34" s="1">
        <v>761.03</v>
      </c>
      <c r="AH34" s="1">
        <v>10363.82</v>
      </c>
      <c r="AI34" s="1">
        <v>463.49</v>
      </c>
      <c r="AJ34" s="1">
        <v>12774.51</v>
      </c>
      <c r="AK34" s="10">
        <v>527.11</v>
      </c>
      <c r="AL34" s="1">
        <v>6989.1</v>
      </c>
      <c r="AM34" s="1">
        <v>334.12</v>
      </c>
      <c r="AN34" s="1">
        <v>3963.45</v>
      </c>
      <c r="AO34" s="1">
        <v>739.38</v>
      </c>
      <c r="AP34" s="1">
        <v>5978.95</v>
      </c>
    </row>
    <row r="36" spans="1:42" s="1" customFormat="1" x14ac:dyDescent="0.3"/>
    <row r="42" spans="1:42" s="1" customFormat="1" x14ac:dyDescent="0.3"/>
    <row r="43" spans="1:42" x14ac:dyDescent="0.3">
      <c r="A43" s="2"/>
      <c r="B43" s="2"/>
      <c r="C43" s="2"/>
      <c r="D43" s="2"/>
      <c r="E43" s="9"/>
      <c r="F43" s="2"/>
      <c r="G43" s="2"/>
      <c r="H43" s="2"/>
      <c r="I43" s="2"/>
      <c r="J43" s="2"/>
      <c r="K43" s="2"/>
      <c r="L43" s="2"/>
      <c r="M43" s="9"/>
      <c r="N43" s="2"/>
      <c r="O43" s="2"/>
      <c r="P43" s="2"/>
      <c r="Q43" s="2"/>
      <c r="R43" s="2"/>
      <c r="S43" s="9"/>
      <c r="T43" s="9"/>
      <c r="U43" s="2"/>
      <c r="V43" s="2"/>
      <c r="W43" s="2"/>
      <c r="X43" s="9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9"/>
      <c r="AL43" s="2"/>
      <c r="AM43" s="2"/>
      <c r="AN43" s="2"/>
      <c r="AO43" s="2"/>
      <c r="AP43" s="2"/>
    </row>
    <row r="44" spans="1:42" x14ac:dyDescent="0.3"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0"/>
      <c r="AL44" s="1"/>
      <c r="AM44" s="1"/>
      <c r="AN44" s="1"/>
      <c r="AO44" s="1"/>
      <c r="AP44" s="1"/>
    </row>
    <row r="46" spans="1:42" x14ac:dyDescent="0.3">
      <c r="B46" s="2"/>
      <c r="C46" s="2"/>
      <c r="D46" s="2"/>
      <c r="E46" s="9"/>
      <c r="F46" s="2"/>
      <c r="G46" s="2"/>
      <c r="H46" s="2"/>
      <c r="I46" s="2"/>
      <c r="J46" s="2"/>
      <c r="K46" s="2"/>
      <c r="L46" s="2"/>
      <c r="M46" s="9"/>
      <c r="N46" s="2"/>
      <c r="O46" s="2"/>
      <c r="P46" s="2"/>
      <c r="Q46" s="2"/>
      <c r="R46" s="2"/>
      <c r="S46" s="9"/>
      <c r="T46" s="9"/>
      <c r="U46" s="2"/>
      <c r="V46" s="2"/>
      <c r="W46" s="2"/>
      <c r="X46" s="9"/>
      <c r="Y46" s="2"/>
      <c r="Z46" s="2"/>
    </row>
    <row r="47" spans="1:42" x14ac:dyDescent="0.3">
      <c r="B47" s="2"/>
      <c r="C47" s="2"/>
      <c r="D47" s="2"/>
      <c r="E47" s="9"/>
      <c r="F47" s="2"/>
      <c r="G47" s="2"/>
      <c r="H47" s="2"/>
      <c r="I47" s="2"/>
      <c r="J47" s="2"/>
      <c r="K47" s="2"/>
      <c r="L47" s="2"/>
      <c r="M47" s="9"/>
      <c r="N47" s="2"/>
      <c r="O47" s="2"/>
      <c r="P47" s="2"/>
      <c r="Q47" s="2"/>
      <c r="R47" s="2"/>
      <c r="S47" s="9"/>
      <c r="T47" s="9"/>
      <c r="U47" s="2"/>
      <c r="V47" s="2"/>
      <c r="W47" s="2"/>
      <c r="X47" s="9"/>
      <c r="Y47" s="2"/>
      <c r="Z47" s="2"/>
    </row>
    <row r="48" spans="1:42" x14ac:dyDescent="0.3">
      <c r="B48" s="1"/>
      <c r="C48" s="1"/>
      <c r="D48" s="1"/>
      <c r="F48" s="1"/>
      <c r="G48" s="1"/>
      <c r="H48" s="1"/>
      <c r="I48" s="1"/>
      <c r="J48" s="1"/>
      <c r="K48" s="1"/>
      <c r="L48" s="1"/>
      <c r="N48" s="1"/>
      <c r="O48" s="1"/>
      <c r="P48" s="1"/>
      <c r="Q48" s="1"/>
      <c r="R48" s="1"/>
      <c r="U48" s="1"/>
      <c r="V48" s="1"/>
      <c r="W48" s="1"/>
      <c r="Y48" s="1"/>
      <c r="Z48" s="1"/>
    </row>
    <row r="49" spans="2:26" x14ac:dyDescent="0.3">
      <c r="B49" s="1"/>
      <c r="C49" s="1"/>
      <c r="D49" s="1"/>
      <c r="F49" s="1"/>
      <c r="G49" s="1"/>
      <c r="H49" s="1"/>
      <c r="I49" s="1"/>
      <c r="J49" s="1"/>
      <c r="K49" s="1"/>
      <c r="L49" s="1"/>
      <c r="N49" s="1"/>
      <c r="O49" s="1"/>
      <c r="P49" s="1"/>
      <c r="Q49" s="1"/>
      <c r="R49" s="1"/>
      <c r="U49" s="1"/>
      <c r="V49" s="1"/>
      <c r="W49" s="1"/>
      <c r="Y49" s="1"/>
      <c r="Z49" s="1"/>
    </row>
    <row r="50" spans="2:26" x14ac:dyDescent="0.3">
      <c r="B50" s="1"/>
      <c r="C50" s="1"/>
      <c r="D50" s="1"/>
      <c r="F50" s="1"/>
      <c r="G50" s="1"/>
      <c r="H50" s="1"/>
      <c r="I50" s="1"/>
      <c r="J50" s="1"/>
      <c r="K50" s="1"/>
      <c r="L50" s="1"/>
      <c r="N50" s="1"/>
      <c r="O50" s="1"/>
      <c r="P50" s="1"/>
      <c r="Q50" s="1"/>
      <c r="R50" s="1"/>
      <c r="U50" s="1"/>
      <c r="V50" s="1"/>
      <c r="W50" s="1"/>
      <c r="Y50" s="1"/>
      <c r="Z50" s="1"/>
    </row>
    <row r="51" spans="2:26" x14ac:dyDescent="0.3">
      <c r="B51" s="1"/>
      <c r="C51" s="1"/>
      <c r="D51" s="1"/>
      <c r="F51" s="1"/>
      <c r="G51" s="1"/>
      <c r="H51" s="1"/>
      <c r="I51" s="1"/>
      <c r="J51" s="1"/>
      <c r="K51" s="1"/>
      <c r="L51" s="1"/>
      <c r="N51" s="1"/>
      <c r="O51" s="1"/>
      <c r="P51" s="1"/>
      <c r="Q51" s="1"/>
      <c r="R51" s="1"/>
      <c r="U51" s="1"/>
      <c r="V51" s="1"/>
      <c r="W51" s="1"/>
      <c r="Y51" s="1"/>
      <c r="Z51" s="1"/>
    </row>
    <row r="52" spans="2:26" x14ac:dyDescent="0.3">
      <c r="B52" s="1"/>
      <c r="C52" s="1"/>
      <c r="D52" s="1"/>
      <c r="F52" s="1"/>
      <c r="G52" s="1"/>
      <c r="H52" s="1"/>
      <c r="I52" s="1"/>
      <c r="J52" s="1"/>
      <c r="K52" s="1"/>
      <c r="L52" s="1"/>
      <c r="N52" s="1"/>
      <c r="O52" s="1"/>
      <c r="P52" s="1"/>
      <c r="Q52" s="1"/>
      <c r="R52" s="1"/>
      <c r="U52" s="1"/>
      <c r="V52" s="1"/>
      <c r="W52" s="1"/>
      <c r="Y52" s="1"/>
      <c r="Z52" s="1"/>
    </row>
    <row r="53" spans="2:26" x14ac:dyDescent="0.3">
      <c r="B53" s="1"/>
      <c r="C53" s="1"/>
      <c r="D53" s="1"/>
      <c r="F53" s="1"/>
      <c r="G53" s="1"/>
      <c r="H53" s="1"/>
      <c r="I53" s="1"/>
      <c r="J53" s="1"/>
      <c r="K53" s="1"/>
      <c r="L53" s="1"/>
      <c r="N53" s="1"/>
      <c r="O53" s="1"/>
      <c r="P53" s="1"/>
      <c r="Q53" s="1"/>
      <c r="R53" s="1"/>
      <c r="U53" s="1"/>
      <c r="V53" s="1"/>
      <c r="W53" s="1"/>
      <c r="Y53" s="1"/>
      <c r="Z53" s="1"/>
    </row>
    <row r="54" spans="2:26" x14ac:dyDescent="0.3">
      <c r="B54" s="1"/>
      <c r="C54" s="1"/>
      <c r="D54" s="1"/>
      <c r="F54" s="1"/>
      <c r="G54" s="1"/>
      <c r="H54" s="1"/>
      <c r="I54" s="1"/>
      <c r="J54" s="1"/>
      <c r="K54" s="1"/>
      <c r="L54" s="1"/>
      <c r="N54" s="1"/>
      <c r="O54" s="1"/>
      <c r="P54" s="1"/>
      <c r="Q54" s="1"/>
      <c r="R54" s="1"/>
      <c r="U54" s="1"/>
      <c r="V54" s="1"/>
      <c r="W54" s="1"/>
      <c r="Y54" s="1"/>
      <c r="Z54" s="1"/>
    </row>
    <row r="55" spans="2:26" s="1" customFormat="1" x14ac:dyDescent="0.3">
      <c r="E55" s="10"/>
      <c r="M55" s="10"/>
      <c r="S55" s="10"/>
      <c r="T55" s="10"/>
      <c r="X55" s="10"/>
    </row>
    <row r="56" spans="2:26" s="1" customFormat="1" x14ac:dyDescent="0.3">
      <c r="E56" s="10"/>
      <c r="M56" s="10"/>
      <c r="S56" s="10"/>
      <c r="T56" s="10"/>
      <c r="X56" s="10"/>
    </row>
    <row r="57" spans="2:26" s="1" customFormat="1" x14ac:dyDescent="0.3">
      <c r="E57" s="10"/>
      <c r="M57" s="10"/>
      <c r="S57" s="10"/>
      <c r="T57" s="10"/>
      <c r="X57" s="10"/>
    </row>
    <row r="58" spans="2:26" s="1" customFormat="1" x14ac:dyDescent="0.3">
      <c r="E58" s="10"/>
      <c r="M58" s="10"/>
      <c r="S58" s="10"/>
      <c r="T58" s="10"/>
      <c r="X58" s="10"/>
    </row>
    <row r="59" spans="2:26" s="1" customFormat="1" x14ac:dyDescent="0.3">
      <c r="E59" s="10"/>
      <c r="M59" s="10"/>
      <c r="S59" s="10"/>
      <c r="T59" s="10"/>
      <c r="X59" s="10"/>
    </row>
    <row r="61" spans="2:26" x14ac:dyDescent="0.3">
      <c r="B61" s="2"/>
      <c r="C61" s="2"/>
      <c r="D61" s="2"/>
      <c r="E61" s="9"/>
      <c r="F61" s="2"/>
      <c r="G61" s="2"/>
      <c r="H61" s="2"/>
      <c r="I61" s="2"/>
      <c r="J61" s="2"/>
      <c r="K61" s="2"/>
      <c r="L61" s="2"/>
      <c r="M61" s="9"/>
      <c r="N61" s="2"/>
      <c r="O61" s="2"/>
      <c r="P61" s="2"/>
      <c r="Q61" s="2"/>
      <c r="R61" s="2"/>
      <c r="S61" s="9"/>
      <c r="T61" s="9"/>
      <c r="U61" s="2"/>
      <c r="V61" s="2"/>
      <c r="W61" s="2"/>
      <c r="X61" s="9"/>
      <c r="Y61" s="2"/>
      <c r="Z61" s="2"/>
    </row>
    <row r="62" spans="2:26" x14ac:dyDescent="0.3">
      <c r="B62" s="2"/>
      <c r="C62" s="2"/>
      <c r="D62" s="2"/>
      <c r="E62" s="9"/>
      <c r="F62" s="2"/>
      <c r="G62" s="2"/>
      <c r="H62" s="2"/>
      <c r="I62" s="2"/>
      <c r="J62" s="2"/>
      <c r="K62" s="2"/>
      <c r="L62" s="2"/>
      <c r="M62" s="9"/>
      <c r="N62" s="2"/>
      <c r="O62" s="2"/>
      <c r="P62" s="2"/>
      <c r="Q62" s="2"/>
      <c r="R62" s="2"/>
      <c r="S62" s="9"/>
      <c r="T62" s="9"/>
      <c r="U62" s="2"/>
      <c r="V62" s="2"/>
      <c r="W62" s="2"/>
      <c r="X62" s="9"/>
      <c r="Y62" s="2"/>
      <c r="Z62" s="2"/>
    </row>
    <row r="63" spans="2:26" s="4" customFormat="1" x14ac:dyDescent="0.3">
      <c r="E63" s="12"/>
      <c r="M63" s="12"/>
      <c r="S63" s="12"/>
      <c r="T63" s="12"/>
      <c r="X63" s="12"/>
    </row>
    <row r="64" spans="2:26" x14ac:dyDescent="0.3">
      <c r="B64" s="1"/>
      <c r="C64" s="1"/>
      <c r="D64" s="1"/>
      <c r="F64" s="1"/>
      <c r="G64" s="1"/>
      <c r="H64" s="1"/>
      <c r="I64" s="1"/>
      <c r="J64" s="1"/>
      <c r="K64" s="1"/>
      <c r="L64" s="1"/>
      <c r="N64" s="1"/>
      <c r="O64" s="1"/>
      <c r="P64" s="1"/>
      <c r="Q64" s="1"/>
      <c r="R64" s="1"/>
      <c r="U64" s="1"/>
      <c r="V64" s="1"/>
      <c r="W64" s="1"/>
      <c r="Y64" s="1"/>
      <c r="Z64" s="1"/>
    </row>
    <row r="65" spans="2:26" x14ac:dyDescent="0.3">
      <c r="B65" s="1"/>
      <c r="C65" s="1"/>
      <c r="D65" s="1"/>
      <c r="F65" s="1"/>
      <c r="G65" s="1"/>
      <c r="H65" s="1"/>
      <c r="I65" s="1"/>
      <c r="J65" s="1"/>
      <c r="K65" s="1"/>
      <c r="L65" s="1"/>
      <c r="N65" s="1"/>
      <c r="O65" s="1"/>
      <c r="P65" s="1"/>
      <c r="Q65" s="1"/>
      <c r="R65" s="1"/>
      <c r="U65" s="1"/>
      <c r="V65" s="1"/>
      <c r="W65" s="1"/>
      <c r="Y65" s="1"/>
      <c r="Z65" s="1"/>
    </row>
    <row r="66" spans="2:26" x14ac:dyDescent="0.3">
      <c r="B66" s="1"/>
      <c r="C66" s="1"/>
      <c r="D66" s="1"/>
      <c r="F66" s="1"/>
      <c r="G66" s="1"/>
      <c r="H66" s="1"/>
      <c r="I66" s="1"/>
      <c r="J66" s="1"/>
      <c r="K66" s="1"/>
      <c r="L66" s="1"/>
      <c r="N66" s="1"/>
      <c r="O66" s="1"/>
      <c r="P66" s="1"/>
      <c r="Q66" s="1"/>
      <c r="R66" s="1"/>
      <c r="U66" s="1"/>
      <c r="V66" s="1"/>
      <c r="W66" s="1"/>
      <c r="Y66" s="1"/>
      <c r="Z66" s="1"/>
    </row>
    <row r="67" spans="2:26" x14ac:dyDescent="0.3">
      <c r="B67" s="1"/>
      <c r="C67" s="1"/>
      <c r="D67" s="1"/>
      <c r="F67" s="1"/>
      <c r="G67" s="1"/>
      <c r="H67" s="1"/>
      <c r="I67" s="1"/>
      <c r="J67" s="1"/>
      <c r="K67" s="1"/>
      <c r="L67" s="1"/>
      <c r="N67" s="1"/>
      <c r="O67" s="1"/>
      <c r="P67" s="1"/>
      <c r="Q67" s="1"/>
      <c r="R67" s="1"/>
      <c r="U67" s="1"/>
      <c r="V67" s="1"/>
      <c r="W67" s="1"/>
      <c r="Y67" s="1"/>
      <c r="Z67" s="1"/>
    </row>
    <row r="70" spans="2:26" x14ac:dyDescent="0.3">
      <c r="B70" s="1"/>
      <c r="C70" s="1"/>
      <c r="D70" s="1"/>
      <c r="F70" s="1"/>
      <c r="G70" s="1"/>
      <c r="H70" s="1"/>
      <c r="I70" s="1"/>
      <c r="J70" s="1"/>
      <c r="K70" s="1"/>
      <c r="L70" s="1"/>
      <c r="N70" s="1"/>
      <c r="O70" s="1"/>
      <c r="P70" s="1"/>
      <c r="Q70" s="1"/>
      <c r="R70" s="1"/>
      <c r="U70" s="1"/>
      <c r="V70" s="1"/>
      <c r="W70" s="1"/>
      <c r="Y70" s="1"/>
      <c r="Z70" s="1"/>
    </row>
    <row r="71" spans="2:26" x14ac:dyDescent="0.3">
      <c r="B71" s="1"/>
      <c r="C71" s="1"/>
      <c r="D71" s="1"/>
      <c r="F71" s="1"/>
      <c r="G71" s="1"/>
      <c r="H71" s="1"/>
      <c r="I71" s="1"/>
      <c r="J71" s="1"/>
      <c r="K71" s="1"/>
      <c r="L71" s="1"/>
      <c r="N71" s="1"/>
      <c r="O71" s="1"/>
      <c r="P71" s="1"/>
      <c r="Q71" s="1"/>
      <c r="R71" s="1"/>
      <c r="U71" s="1"/>
      <c r="V71" s="1"/>
      <c r="W71" s="1"/>
      <c r="Y71" s="1"/>
      <c r="Z71" s="1"/>
    </row>
    <row r="73" spans="2:26" x14ac:dyDescent="0.3">
      <c r="B73" s="3"/>
      <c r="C73" s="1"/>
      <c r="D73" s="1"/>
      <c r="F73" s="1"/>
      <c r="G73" s="1"/>
      <c r="H73" s="1"/>
      <c r="I73" s="1"/>
      <c r="J73" s="1"/>
      <c r="K73" s="1"/>
      <c r="L73" s="1"/>
      <c r="N73" s="1"/>
      <c r="O73" s="1"/>
      <c r="P73" s="1"/>
      <c r="Q73" s="1"/>
      <c r="R73" s="1"/>
      <c r="U73" s="1"/>
      <c r="V73" s="1"/>
      <c r="W73" s="1"/>
      <c r="Y73" s="1"/>
      <c r="Z73" s="1"/>
    </row>
    <row r="74" spans="2:26" x14ac:dyDescent="0.3">
      <c r="B74" s="1"/>
      <c r="C74" s="1"/>
      <c r="D74" s="1"/>
      <c r="F74" s="1"/>
      <c r="G74" s="1"/>
      <c r="H74" s="1"/>
      <c r="I74" s="1"/>
      <c r="J74" s="1"/>
      <c r="K74" s="1"/>
      <c r="L74" s="1"/>
      <c r="N74" s="1"/>
      <c r="O74" s="1"/>
      <c r="P74" s="1"/>
      <c r="Q74" s="1"/>
      <c r="R74" s="1"/>
      <c r="U74" s="1"/>
      <c r="V74" s="1"/>
      <c r="W74" s="1"/>
      <c r="Y74" s="1"/>
      <c r="Z74" s="1"/>
    </row>
    <row r="75" spans="2:26" x14ac:dyDescent="0.3">
      <c r="B75" s="3"/>
      <c r="C75" s="3"/>
      <c r="D75" s="3"/>
      <c r="E75" s="11"/>
      <c r="F75" s="3"/>
      <c r="G75" s="3"/>
      <c r="H75" s="3"/>
      <c r="I75" s="3"/>
      <c r="J75" s="3"/>
      <c r="K75" s="3"/>
      <c r="L75" s="3"/>
      <c r="M75" s="11"/>
      <c r="N75" s="3"/>
      <c r="O75" s="3"/>
      <c r="P75" s="3"/>
      <c r="Q75" s="3"/>
      <c r="R75" s="3"/>
      <c r="S75" s="11"/>
      <c r="T75" s="11"/>
      <c r="U75" s="3"/>
      <c r="V75" s="3"/>
      <c r="W75" s="3"/>
      <c r="X75" s="11"/>
      <c r="Y75" s="3"/>
      <c r="Z75" s="3"/>
    </row>
    <row r="76" spans="2:26" x14ac:dyDescent="0.3">
      <c r="B76" s="1"/>
      <c r="C76" s="1"/>
      <c r="D76" s="1"/>
      <c r="F76" s="1"/>
      <c r="G76" s="1"/>
      <c r="H76" s="1"/>
      <c r="I76" s="1"/>
      <c r="J76" s="1"/>
      <c r="K76" s="1"/>
      <c r="L76" s="1"/>
      <c r="N76" s="1"/>
      <c r="O76" s="1"/>
      <c r="P76" s="1"/>
      <c r="Q76" s="1"/>
      <c r="R76" s="1"/>
      <c r="U76" s="1"/>
      <c r="V76" s="1"/>
      <c r="W76" s="1"/>
      <c r="Y76" s="1"/>
      <c r="Z76" s="1"/>
    </row>
    <row r="77" spans="2:26" x14ac:dyDescent="0.3">
      <c r="B77" s="1"/>
      <c r="C77" s="1"/>
      <c r="D77" s="1"/>
      <c r="F77" s="1"/>
      <c r="G77" s="1"/>
      <c r="H77" s="1"/>
      <c r="I77" s="1"/>
      <c r="J77" s="1"/>
      <c r="K77" s="1"/>
      <c r="L77" s="1"/>
      <c r="N77" s="1"/>
      <c r="O77" s="1"/>
      <c r="P77" s="1"/>
      <c r="Q77" s="1"/>
      <c r="R77" s="1"/>
      <c r="U77" s="1"/>
      <c r="V77" s="1"/>
      <c r="W77" s="1"/>
      <c r="Y77" s="1"/>
      <c r="Z77" s="1"/>
    </row>
    <row r="78" spans="2:26" x14ac:dyDescent="0.3">
      <c r="B78" s="1"/>
      <c r="C78" s="1"/>
      <c r="D78" s="1"/>
      <c r="F78" s="1"/>
      <c r="G78" s="1"/>
      <c r="H78" s="1"/>
      <c r="I78" s="1"/>
      <c r="J78" s="1"/>
      <c r="K78" s="1"/>
      <c r="L78" s="1"/>
      <c r="N78" s="1"/>
      <c r="O78" s="1"/>
      <c r="P78" s="1"/>
      <c r="Q78" s="1"/>
      <c r="R78" s="1"/>
      <c r="U78" s="1"/>
      <c r="V78" s="1"/>
      <c r="W78" s="1"/>
      <c r="Y78" s="1"/>
      <c r="Z78" s="1"/>
    </row>
    <row r="79" spans="2:26" x14ac:dyDescent="0.3">
      <c r="B79" s="1"/>
      <c r="C79" s="1"/>
      <c r="D79" s="1"/>
      <c r="F79" s="1"/>
      <c r="G79" s="1"/>
      <c r="H79" s="1"/>
      <c r="I79" s="1"/>
      <c r="J79" s="1"/>
      <c r="K79" s="1"/>
      <c r="L79" s="1"/>
      <c r="N79" s="1"/>
      <c r="O79" s="1"/>
      <c r="P79" s="1"/>
      <c r="Q79" s="1"/>
      <c r="R79" s="1"/>
      <c r="U79" s="1"/>
      <c r="V79" s="1"/>
      <c r="W79" s="1"/>
      <c r="Y79" s="1"/>
      <c r="Z79" s="1"/>
    </row>
    <row r="80" spans="2:26" x14ac:dyDescent="0.3">
      <c r="B80" s="1"/>
      <c r="C80" s="1"/>
      <c r="D80" s="1"/>
      <c r="F80" s="1"/>
      <c r="G80" s="1"/>
      <c r="H80" s="1"/>
      <c r="I80" s="1"/>
      <c r="J80" s="1"/>
      <c r="K80" s="1"/>
      <c r="L80" s="1"/>
      <c r="N80" s="1"/>
      <c r="O80" s="1"/>
      <c r="P80" s="1"/>
      <c r="Q80" s="1"/>
      <c r="R80" s="1"/>
      <c r="U80" s="1"/>
      <c r="V80" s="1"/>
      <c r="W80" s="1"/>
      <c r="Y80" s="1"/>
      <c r="Z80" s="1"/>
    </row>
    <row r="81" spans="2:26" x14ac:dyDescent="0.3">
      <c r="B81" s="1"/>
      <c r="C81" s="1"/>
      <c r="D81" s="1"/>
      <c r="F81" s="1"/>
      <c r="G81" s="1"/>
      <c r="H81" s="1"/>
      <c r="I81" s="1"/>
      <c r="J81" s="1"/>
      <c r="K81" s="1"/>
      <c r="L81" s="1"/>
      <c r="N81" s="1"/>
      <c r="O81" s="1"/>
      <c r="P81" s="1"/>
      <c r="Q81" s="1"/>
      <c r="R81" s="1"/>
      <c r="U81" s="1"/>
      <c r="V81" s="1"/>
      <c r="W81" s="1"/>
      <c r="Y81" s="1"/>
      <c r="Z81" s="1"/>
    </row>
    <row r="82" spans="2:26" x14ac:dyDescent="0.3">
      <c r="B82" s="1"/>
      <c r="C82" s="1"/>
      <c r="D82" s="1"/>
      <c r="F82" s="1"/>
      <c r="G82" s="1"/>
      <c r="H82" s="1"/>
      <c r="I82" s="1"/>
      <c r="J82" s="1"/>
      <c r="K82" s="1"/>
      <c r="L82" s="1"/>
      <c r="N82" s="1"/>
      <c r="O82" s="1"/>
      <c r="P82" s="1"/>
      <c r="Q82" s="1"/>
      <c r="R82" s="1"/>
      <c r="U82" s="1"/>
      <c r="V82" s="1"/>
      <c r="W82" s="1"/>
      <c r="Y82" s="1"/>
      <c r="Z82" s="1"/>
    </row>
    <row r="83" spans="2:26" x14ac:dyDescent="0.3">
      <c r="B83" s="3"/>
      <c r="C83" s="3"/>
      <c r="D83" s="3"/>
      <c r="E83" s="11"/>
      <c r="F83" s="3"/>
      <c r="G83" s="3"/>
      <c r="H83" s="3"/>
      <c r="I83" s="3"/>
      <c r="J83" s="3"/>
      <c r="K83" s="3"/>
      <c r="L83" s="3"/>
      <c r="M83" s="11"/>
      <c r="N83" s="3"/>
      <c r="O83" s="3"/>
      <c r="P83" s="3"/>
      <c r="Q83" s="3"/>
      <c r="R83" s="3"/>
      <c r="S83" s="11"/>
      <c r="T83" s="11"/>
      <c r="U83" s="3"/>
      <c r="V83" s="3"/>
      <c r="W83" s="3"/>
      <c r="X83" s="11"/>
      <c r="Y83" s="3"/>
      <c r="Z83" s="3"/>
    </row>
    <row r="84" spans="2:26" s="4" customFormat="1" x14ac:dyDescent="0.3">
      <c r="E84" s="12"/>
      <c r="M84" s="12"/>
      <c r="S84" s="12"/>
      <c r="T84" s="12"/>
      <c r="X84" s="12"/>
    </row>
    <row r="85" spans="2:26" x14ac:dyDescent="0.3">
      <c r="B85" s="1"/>
      <c r="C85" s="1"/>
      <c r="D85" s="1"/>
      <c r="F85" s="1"/>
      <c r="G85" s="1"/>
      <c r="H85" s="1"/>
      <c r="I85" s="1"/>
      <c r="J85" s="1"/>
      <c r="K85" s="1"/>
      <c r="L85" s="1"/>
      <c r="N85" s="1"/>
      <c r="O85" s="1"/>
      <c r="P85" s="1"/>
      <c r="Q85" s="1"/>
      <c r="R85" s="1"/>
      <c r="U85" s="1"/>
      <c r="V85" s="1"/>
      <c r="W85" s="1"/>
      <c r="Y85" s="1"/>
      <c r="Z85" s="1"/>
    </row>
    <row r="86" spans="2:26" x14ac:dyDescent="0.3">
      <c r="B86" s="1"/>
      <c r="C86" s="1"/>
      <c r="D86" s="1"/>
      <c r="F86" s="1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U86" s="1"/>
      <c r="V86" s="1"/>
      <c r="W86" s="1"/>
      <c r="Y86" s="1"/>
      <c r="Z86" s="1"/>
    </row>
    <row r="87" spans="2:26" x14ac:dyDescent="0.3">
      <c r="B87" s="1"/>
      <c r="C87" s="1"/>
      <c r="D87" s="1"/>
      <c r="F87" s="1"/>
      <c r="G87" s="1"/>
      <c r="H87" s="1"/>
      <c r="I87" s="1"/>
      <c r="J87" s="1"/>
      <c r="K87" s="1"/>
      <c r="L87" s="1"/>
      <c r="N87" s="1"/>
      <c r="O87" s="1"/>
      <c r="P87" s="1"/>
      <c r="Q87" s="1"/>
      <c r="R87" s="1"/>
      <c r="U87" s="1"/>
      <c r="V87" s="1"/>
      <c r="W87" s="1"/>
      <c r="Y87" s="1"/>
      <c r="Z87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2021-10-28T04:26:14Z</dcterms:created>
  <dcterms:modified xsi:type="dcterms:W3CDTF">2025-05-15T01:38:30Z</dcterms:modified>
</cp:coreProperties>
</file>