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CHT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G27" i="17" l="1"/>
  <c r="J1" i="17" l="1"/>
  <c r="G28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G12" i="9"/>
  <c r="H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7" i="4"/>
  <c r="G28" i="4"/>
  <c r="G29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  <c r="D25" i="17"/>
  <c r="D18" i="9"/>
  <c r="E18" i="9"/>
  <c r="G18" i="9"/>
  <c r="H18" i="9"/>
  <c r="G25" i="1"/>
  <c r="G26" i="1"/>
  <c r="F26" i="1"/>
  <c r="F25" i="1"/>
  <c r="D26" i="1"/>
  <c r="D25" i="1"/>
  <c r="H25" i="1"/>
  <c r="H26" i="1"/>
  <c r="E26" i="1"/>
  <c r="E25" i="1"/>
  <c r="I26" i="1"/>
  <c r="I25" i="1"/>
  <c r="F19" i="9"/>
  <c r="F18" i="9"/>
  <c r="J26" i="1"/>
  <c r="J25" i="1"/>
</calcChain>
</file>

<file path=xl/sharedStrings.xml><?xml version="1.0" encoding="utf-8"?>
<sst xmlns="http://schemas.openxmlformats.org/spreadsheetml/2006/main" count="1108" uniqueCount="210">
  <si>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</si>
  <si>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</si>
  <si>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</si>
  <si>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</si>
  <si>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</si>
  <si>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</si>
  <si>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</si>
  <si>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</si>
  <si>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</si>
  <si>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</si>
  <si>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</si>
  <si>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</si>
  <si>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</si>
  <si>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</si>
  <si>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</si>
  <si>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</si>
  <si>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</si>
  <si>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</si>
  <si>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</si>
  <si>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</si>
  <si>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</si>
  <si>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</si>
  <si>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</si>
  <si>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</si>
  <si>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</si>
  <si>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</si>
  <si>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</si>
  <si>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</si>
  <si>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</si>
  <si>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</si>
  <si>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</si>
  <si>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</si>
  <si>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</si>
  <si>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</si>
  <si>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</si>
  <si>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</si>
  <si>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</si>
  <si>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</si>
  <si>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</si>
  <si>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</si>
  <si>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</si>
  <si>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</si>
  <si>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</si>
  <si>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</si>
  <si>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</si>
  <si>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</si>
  <si>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</si>
  <si>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</si>
  <si>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</si>
  <si>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</si>
  <si>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</si>
  <si>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</si>
  <si>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</si>
  <si>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</si>
  <si>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</si>
  <si>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</si>
  <si>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</si>
  <si>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</si>
  <si>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</si>
  <si>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</si>
  <si>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</si>
  <si>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</si>
  <si>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</si>
  <si>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</si>
  <si>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</si>
  <si>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</si>
  <si>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</si>
  <si>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</si>
  <si>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</si>
  <si>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</si>
  <si>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</si>
  <si>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</si>
  <si>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</si>
  <si>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</si>
  <si>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</si>
  <si>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</si>
  <si>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</si>
  <si>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</si>
  <si>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</si>
  <si>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</si>
  <si>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</si>
  <si>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</si>
  <si>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</si>
  <si>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</si>
  <si>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</si>
  <si>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</si>
  <si>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</si>
  <si>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</si>
  <si>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</si>
  <si>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</si>
  <si>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</si>
  <si>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</si>
  <si>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</si>
  <si>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</si>
  <si>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</si>
  <si>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</si>
  <si>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</si>
  <si>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</si>
  <si>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</si>
  <si>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</si>
  <si>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</si>
  <si>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</si>
  <si>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</si>
  <si>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</si>
  <si>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</si>
  <si>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</si>
  <si>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</si>
  <si>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</si>
  <si>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</si>
  <si>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</si>
  <si>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</si>
  <si>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</si>
  <si>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</si>
  <si>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</si>
  <si>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</si>
  <si>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</si>
  <si>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</si>
  <si>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</si>
  <si>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</si>
  <si>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</si>
  <si>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</si>
  <si>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</si>
  <si>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</si>
  <si>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</si>
  <si>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</si>
  <si>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</si>
  <si>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</si>
  <si>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</si>
  <si>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</si>
  <si>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</si>
  <si>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</si>
  <si>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</si>
  <si>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</si>
  <si>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</si>
  <si>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</si>
  <si>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</si>
  <si>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</si>
  <si>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</si>
  <si>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</si>
  <si>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</si>
  <si>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</si>
  <si>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</si>
  <si>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</si>
  <si>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</si>
  <si>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</si>
  <si>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</si>
  <si>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</si>
  <si>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</si>
  <si>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</si>
  <si>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</si>
  <si>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</si>
  <si>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</si>
  <si>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</si>
  <si>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</si>
  <si>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</si>
  <si>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</si>
  <si>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</si>
  <si>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</si>
  <si>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</si>
  <si>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</si>
  <si>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</si>
  <si>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</si>
  <si>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</si>
  <si>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</si>
  <si>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</si>
  <si>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</si>
  <si>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</si>
  <si>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</si>
  <si>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</si>
  <si>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</si>
  <si>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</si>
  <si>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</si>
  <si>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</si>
  <si>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</si>
  <si>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</si>
  <si>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</si>
  <si>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</si>
  <si>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</si>
  <si>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</si>
  <si>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</si>
  <si>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</si>
  <si>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</si>
  <si>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</si>
  <si>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</si>
  <si>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</si>
  <si>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</si>
  <si>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</si>
  <si>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</si>
  <si>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</si>
  <si>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</si>
  <si>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</si>
  <si>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</si>
  <si>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</si>
  <si>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</si>
  <si>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</si>
  <si>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</si>
  <si>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</si>
  <si>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</si>
  <si>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Rev2.7</t>
  </si>
  <si>
    <t>XXXXXX</t>
  </si>
  <si>
    <r>
      <t xml:space="preserve">Comments: </t>
    </r>
    <r>
      <rPr>
        <sz val="8"/>
        <color theme="1"/>
        <rFont val="Arial"/>
        <family val="2"/>
      </rPr>
      <t>The sample was clear with no significant sediment .</t>
    </r>
  </si>
  <si>
    <t>The negative LSI indicates corrosive water. The hardness will likely cause lime scale, particularity at elevated temperatures.</t>
  </si>
  <si>
    <t xml:space="preserve">PRATT MILKING </t>
  </si>
  <si>
    <t>MACKAY</t>
  </si>
  <si>
    <t>20170816SRT01</t>
  </si>
  <si>
    <t xml:space="preserve">Treated SRT </t>
  </si>
  <si>
    <t xml:space="preserve">Treated </t>
  </si>
  <si>
    <t>The sample was slightly discoloured with some significant sediment .</t>
  </si>
  <si>
    <t>The sample was slightly discoloured with no significant sediment.</t>
  </si>
  <si>
    <t>The sample was clear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</si>
</sst>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39</xdr:row>
      <xdr:rowOff>65941</xdr:rowOff>
    </xdr:from>
    <xdr:to>
      <xdr:col>1</xdr:col>
      <xdr:colOff>1318847</xdr:colOff>
      <xdr:row>40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H11" sqref="H11:J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Rev2.7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/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42965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191</v>
      </c>
      <c r="C24" s="10" t="s">
        <v>192</v>
      </c>
      <c r="D24" s="14"/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191</v>
      </c>
      <c r="C25" s="10" t="s">
        <v>193</v>
      </c>
      <c r="D25" s="15">
        <f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169</v>
      </c>
      <c r="C27" s="10" t="s">
        <v>170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149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171</v>
      </c>
      <c r="C31" s="94"/>
      <c r="K31" s="5"/>
    </row>
    <row r="32" spans="1:11">
      <c r="A32" s="4"/>
      <c r="B32" s="94" t="s">
        <v>148</v>
      </c>
      <c r="K32" s="5"/>
    </row>
    <row r="33" spans="1:11">
      <c r="A33" s="4"/>
      <c r="B33" s="94" t="s">
        <v>172</v>
      </c>
      <c r="K33" s="5"/>
    </row>
    <row r="34" spans="1:11">
      <c r="A34" s="4"/>
      <c r="B34" s="94" t="s">
        <v>151</v>
      </c>
      <c r="K34" s="5"/>
    </row>
    <row r="35" spans="1:11">
      <c r="A35" s="4"/>
      <c r="B35" s="94" t="s">
        <v>154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133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98" t="s">
        <v>134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135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180</v>
      </c>
      <c r="J1" s="13" t="str">
        <f>'R-ALL'!J1</f>
        <v>Rev2.7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183</v>
      </c>
      <c r="C4" s="105"/>
      <c r="D4" s="105"/>
      <c r="E4" s="105"/>
      <c r="F4" s="105"/>
      <c r="G4" s="8"/>
      <c r="H4" s="90" t="s">
        <v>157</v>
      </c>
      <c r="I4" s="105"/>
      <c r="J4" s="105"/>
    </row>
    <row r="5" spans="1:11" ht="22.5" customHeight="1">
      <c r="B5" s="90" t="s">
        <v>184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139</v>
      </c>
      <c r="C6" s="106"/>
      <c r="D6" s="106"/>
      <c r="E6" s="106"/>
      <c r="F6" s="106"/>
      <c r="G6" s="8"/>
      <c r="H6" s="90" t="s">
        <v>182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181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180</v>
      </c>
      <c r="J1" s="13" t="str">
        <f>'R-ALL'!J1</f>
        <v>Rev2.7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183</v>
      </c>
      <c r="C4" s="105"/>
      <c r="D4" s="105"/>
      <c r="E4" s="105"/>
      <c r="F4" s="105"/>
      <c r="G4" s="8"/>
      <c r="H4" s="90" t="s">
        <v>157</v>
      </c>
      <c r="I4" s="105"/>
      <c r="J4" s="105"/>
    </row>
    <row r="5" spans="1:11" ht="22.5" customHeight="1">
      <c r="B5" s="90" t="s">
        <v>184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139</v>
      </c>
      <c r="C6" s="106" t="s">
        <v>156</v>
      </c>
      <c r="D6" s="106"/>
      <c r="E6" s="106"/>
      <c r="F6" s="106"/>
      <c r="G6" s="8"/>
      <c r="H6" s="90" t="s">
        <v>182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181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191</v>
      </c>
      <c r="C21" s="95" t="s">
        <v>196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18</v>
      </c>
      <c r="C22" s="10" t="s">
        <v>25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169</v>
      </c>
      <c r="C23" s="10" t="s">
        <v>170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19</v>
      </c>
      <c r="C24" s="10" t="s">
        <v>55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20</v>
      </c>
      <c r="C25" s="10" t="s">
        <v>24</v>
      </c>
      <c r="D25" s="14"/>
      <c r="E25" s="14"/>
      <c r="F25" s="14"/>
      <c r="G25" s="14"/>
      <c r="H25" s="14"/>
      <c r="I25" s="14"/>
      <c r="J25" s="14"/>
      <c r="K25" s="5"/>
    </row>
    <row r="26" spans="1:11" ht="22.5" customHeight="1">
      <c r="A26" s="4"/>
      <c r="B26" s="10" t="s">
        <v>26</v>
      </c>
      <c r="C26" s="10" t="s">
        <v>24</v>
      </c>
      <c r="D26" s="87"/>
      <c r="E26" s="87"/>
      <c r="F26" s="87"/>
      <c r="G26" s="87"/>
      <c r="H26" s="87"/>
      <c r="I26" s="87"/>
      <c r="J26" s="87"/>
      <c r="K26" s="5"/>
    </row>
    <row r="27" spans="1:11" ht="22.5" customHeight="1">
      <c r="A27" s="4"/>
      <c r="B27" s="10" t="s">
        <v>27</v>
      </c>
      <c r="C27" s="10" t="s">
        <v>24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66"/>
      <c r="C28" s="66"/>
      <c r="D28" s="68"/>
      <c r="E28" s="68"/>
      <c r="F28" s="68"/>
      <c r="G28" s="68"/>
      <c r="H28" s="68"/>
      <c r="I28" s="68"/>
      <c r="J28" s="68"/>
      <c r="K28" s="5"/>
    </row>
    <row r="29" spans="1:11">
      <c r="A29" s="4"/>
      <c r="B29" s="7" t="s">
        <v>44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45</v>
      </c>
      <c r="C30" s="57" t="s">
        <v>136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46</v>
      </c>
      <c r="C31" s="57" t="s">
        <v>136</v>
      </c>
      <c r="D31" s="60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47</v>
      </c>
      <c r="C32" s="57" t="s">
        <v>136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48</v>
      </c>
      <c r="C33" s="57" t="s">
        <v>136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49</v>
      </c>
      <c r="C34" s="57" t="s">
        <v>136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50</v>
      </c>
      <c r="C35" s="57" t="s">
        <v>136</v>
      </c>
      <c r="D35" s="58"/>
      <c r="E35" s="58"/>
      <c r="F35" s="58"/>
      <c r="G35" s="58"/>
      <c r="H35" s="58"/>
      <c r="I35" s="58"/>
      <c r="J35" s="59"/>
      <c r="K35" s="5"/>
    </row>
    <row r="36" spans="1:11" ht="20.25" customHeight="1">
      <c r="A36" s="4"/>
      <c r="B36" s="10" t="s">
        <v>51</v>
      </c>
      <c r="C36" s="57" t="s">
        <v>136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66"/>
      <c r="C37" s="83"/>
      <c r="D37" s="83"/>
      <c r="E37" s="83"/>
      <c r="F37" s="83"/>
      <c r="G37" s="83"/>
      <c r="H37" s="83"/>
      <c r="I37" s="83"/>
      <c r="J37" s="8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180</v>
      </c>
      <c r="J1" s="13" t="str">
        <f>'R-ALL'!J1</f>
        <v>Rev2.7</v>
      </c>
    </row>
    <row r="2" spans="1:11">
      <c r="J2" s="13"/>
    </row>
    <row r="3" spans="1:11" ht="22.5" customHeight="1">
      <c r="B3" s="90" t="s">
        <v>183</v>
      </c>
      <c r="C3" s="105"/>
      <c r="D3" s="105"/>
      <c r="E3" s="105"/>
      <c r="F3" s="105"/>
      <c r="G3" s="8"/>
      <c r="H3" s="90" t="s">
        <v>157</v>
      </c>
      <c r="I3" s="105"/>
      <c r="J3" s="105"/>
    </row>
    <row r="4" spans="1:11" ht="22.5" customHeight="1">
      <c r="B4" s="90" t="s">
        <v>184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139</v>
      </c>
      <c r="C5" s="106"/>
      <c r="D5" s="106"/>
      <c r="E5" s="106"/>
      <c r="F5" s="106"/>
      <c r="G5" s="8"/>
      <c r="H5" s="90" t="s">
        <v>182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181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191</v>
      </c>
      <c r="C25" s="10" t="s">
        <v>192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191</v>
      </c>
      <c r="C26" s="10" t="s">
        <v>193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169</v>
      </c>
      <c r="C28" s="10" t="s">
        <v>170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189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189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189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189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189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189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189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  <row r="54" spans="1:9">
      <c r="A54" t="s">
        <v>177</v>
      </c>
      <c r="B54" t="s">
        <v>179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178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H11" sqref="H11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197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197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173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173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173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173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173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173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178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178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175</v>
      </c>
    </row>
    <row r="134" spans="2:4">
      <c r="B134" s="28"/>
      <c r="C134" s="20">
        <v>5</v>
      </c>
      <c r="D134" s="24" t="s">
        <v>175</v>
      </c>
    </row>
    <row r="135" spans="2:4">
      <c r="B135" s="28"/>
      <c r="C135" s="20">
        <v>75</v>
      </c>
      <c r="D135" s="24" t="s">
        <v>174</v>
      </c>
    </row>
    <row r="136" spans="2:4">
      <c r="B136" s="28"/>
      <c r="C136" s="20">
        <v>80</v>
      </c>
      <c r="D136" s="24" t="s">
        <v>165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163</v>
      </c>
    </row>
    <row r="139" spans="2:4">
      <c r="B139" s="40"/>
      <c r="C139" s="20">
        <v>95</v>
      </c>
      <c r="D139" s="24" t="s">
        <v>164</v>
      </c>
    </row>
    <row r="140" spans="2:4">
      <c r="B140" s="28" t="s">
        <v>130</v>
      </c>
    </row>
    <row r="141" spans="2:4">
      <c r="C141" s="20" t="s">
        <v>40</v>
      </c>
      <c r="D141" s="24" t="s">
        <v>173</v>
      </c>
    </row>
    <row r="142" spans="2:4">
      <c r="B142" s="28"/>
      <c r="C142" s="20">
        <v>0.01</v>
      </c>
      <c r="D142" s="24" t="s">
        <v>131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169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Rev2.7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194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42965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42965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158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9" t="s">
        <v>70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9" t="s">
        <v>158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171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172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8" t="s">
        <v>134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135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D19" sqref="D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Rev2.7</v>
      </c>
    </row>
    <row r="2" spans="1:11">
      <c r="J2" s="13"/>
    </row>
    <row r="3" spans="1:11">
      <c r="B3" s="1" t="s">
        <v>202</v>
      </c>
      <c r="F3" s="8"/>
      <c r="G3" s="8"/>
      <c r="H3" s="9" t="s">
        <v>157</v>
      </c>
      <c r="J3" s="69" t="s">
        <v>204</v>
      </c>
    </row>
    <row r="4" spans="1:11" ht="15.75">
      <c r="B4" s="3" t="s">
        <v>203</v>
      </c>
      <c r="F4" s="8"/>
      <c r="G4" s="8"/>
      <c r="H4" s="9" t="s">
        <v>56</v>
      </c>
      <c r="J4" s="70">
        <v>42964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42965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22</v>
      </c>
      <c r="F8" s="72" t="s">
        <v>166</v>
      </c>
      <c r="G8" s="72" t="s">
        <v>205</v>
      </c>
      <c r="H8" s="72" t="s">
        <v>206</v>
      </c>
      <c r="I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7.4</v>
      </c>
      <c r="F9" s="14"/>
      <c r="G9" s="14">
        <v>7.4</v>
      </c>
      <c r="H9" s="14">
        <v>7.5</v>
      </c>
      <c r="I9" s="5"/>
    </row>
    <row r="10" spans="1:11">
      <c r="A10" s="4"/>
      <c r="B10" s="10" t="s">
        <v>5</v>
      </c>
      <c r="C10" s="10" t="s">
        <v>52</v>
      </c>
      <c r="D10" s="11">
        <v>80</v>
      </c>
      <c r="E10" s="11">
        <v>60</v>
      </c>
      <c r="F10" s="11"/>
      <c r="G10" s="11">
        <v>55</v>
      </c>
      <c r="H10" s="11">
        <v>90</v>
      </c>
      <c r="I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5</v>
      </c>
      <c r="F11" s="11"/>
      <c r="G11" s="11" t="s">
        <v>38</v>
      </c>
      <c r="H11" s="11" t="s">
        <v>38</v>
      </c>
      <c r="I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15.983975063440369</v>
      </c>
      <c r="E12" s="15" t="s">
        <v>38</v>
      </c>
      <c r="F12" s="15"/>
      <c r="G12" s="15">
        <f t="shared" ref="G12:H12" si="0">2*(G10-(5*10^(G9-10)))/(1+(0.94*10^(G9-10)))*10^(6-G9)</f>
        <v>4.3678655887199183</v>
      </c>
      <c r="H12" s="15">
        <f t="shared" si="0"/>
        <v>5.6742328983659709</v>
      </c>
      <c r="I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-1.5999999999999996</v>
      </c>
      <c r="E13" s="14">
        <f>+E9+0.5+VLOOKUP(E10,LSI!$F$2:$G$25,2)+VLOOKUP(E11,LSI!$H$2:$I$25,2)-12.1</f>
        <v>-2.1999999999999993</v>
      </c>
      <c r="F13" s="14"/>
      <c r="G13" s="14">
        <v>-2.2000000000000002</v>
      </c>
      <c r="H13" s="14">
        <v>-1.9</v>
      </c>
      <c r="I13" s="5"/>
    </row>
    <row r="14" spans="1:11">
      <c r="A14" s="4"/>
      <c r="B14" s="10" t="s">
        <v>10</v>
      </c>
      <c r="C14" s="10" t="s">
        <v>24</v>
      </c>
      <c r="D14" s="11">
        <v>3.45</v>
      </c>
      <c r="E14" s="11">
        <v>0.77</v>
      </c>
      <c r="F14" s="11">
        <v>1.2</v>
      </c>
      <c r="G14" s="11">
        <v>0.12</v>
      </c>
      <c r="H14" s="11">
        <v>0.23</v>
      </c>
      <c r="I14" s="5"/>
    </row>
    <row r="15" spans="1:11">
      <c r="A15" s="4"/>
      <c r="B15" s="10" t="s">
        <v>11</v>
      </c>
      <c r="C15" s="10" t="s">
        <v>24</v>
      </c>
      <c r="D15" s="11">
        <v>0.09</v>
      </c>
      <c r="E15" s="11" t="s">
        <v>40</v>
      </c>
      <c r="F15" s="11"/>
      <c r="G15" s="11" t="s">
        <v>40</v>
      </c>
      <c r="H15" s="11" t="s">
        <v>40</v>
      </c>
      <c r="I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120</v>
      </c>
      <c r="F16" s="11"/>
      <c r="G16" s="11">
        <v>110</v>
      </c>
      <c r="H16" s="11">
        <v>150</v>
      </c>
      <c r="I16" s="5"/>
    </row>
    <row r="17" spans="1:11">
      <c r="A17" s="4"/>
      <c r="B17" s="10" t="s">
        <v>15</v>
      </c>
      <c r="C17" s="10" t="s">
        <v>24</v>
      </c>
      <c r="D17" s="11">
        <v>20</v>
      </c>
      <c r="E17" s="11">
        <v>25</v>
      </c>
      <c r="F17" s="11"/>
      <c r="G17" s="11">
        <v>17</v>
      </c>
      <c r="H17" s="11">
        <v>27</v>
      </c>
      <c r="I17" s="5"/>
    </row>
    <row r="18" spans="1:11">
      <c r="A18" s="4"/>
      <c r="B18" s="10" t="s">
        <v>191</v>
      </c>
      <c r="C18" s="10" t="s">
        <v>192</v>
      </c>
      <c r="D18" s="14">
        <f t="shared" ref="D18:H18" si="1">D19/10</f>
        <v>14.49</v>
      </c>
      <c r="E18" s="14">
        <f t="shared" si="1"/>
        <v>17.55</v>
      </c>
      <c r="F18" s="14">
        <f t="shared" ca="1" si="1"/>
        <v>0</v>
      </c>
      <c r="G18" s="14">
        <f t="shared" si="1"/>
        <v>15.830000000000002</v>
      </c>
      <c r="H18" s="14">
        <f t="shared" si="1"/>
        <v>21.4</v>
      </c>
      <c r="I18" s="5"/>
    </row>
    <row r="19" spans="1:11">
      <c r="A19" s="4"/>
      <c r="B19" s="10" t="s">
        <v>191</v>
      </c>
      <c r="C19" s="10" t="s">
        <v>193</v>
      </c>
      <c r="D19" s="15">
        <v>144.9</v>
      </c>
      <c r="E19" s="15">
        <v>175.5</v>
      </c>
      <c r="F19" s="15">
        <f t="shared" ref="F19" ca="1" si="2">F18*10</f>
        <v>0</v>
      </c>
      <c r="G19" s="15">
        <v>158.30000000000001</v>
      </c>
      <c r="H19" s="15">
        <v>214</v>
      </c>
      <c r="I19" s="5"/>
    </row>
    <row r="20" spans="1:11">
      <c r="A20" s="4"/>
      <c r="B20" s="10" t="s">
        <v>18</v>
      </c>
      <c r="C20" s="10" t="s">
        <v>25</v>
      </c>
      <c r="D20" s="87">
        <v>11.57</v>
      </c>
      <c r="E20" s="87">
        <v>3.24</v>
      </c>
      <c r="F20" s="14"/>
      <c r="G20" s="87">
        <v>0.43</v>
      </c>
      <c r="H20" s="87">
        <v>1.37</v>
      </c>
      <c r="I20" s="5"/>
    </row>
    <row r="21" spans="1:11">
      <c r="A21" s="4"/>
      <c r="B21" s="10" t="s">
        <v>169</v>
      </c>
      <c r="C21" s="10" t="s">
        <v>170</v>
      </c>
      <c r="D21" s="11">
        <v>40</v>
      </c>
      <c r="E21" s="11" t="s">
        <v>23</v>
      </c>
      <c r="F21" s="11"/>
      <c r="G21" s="11" t="s">
        <v>23</v>
      </c>
      <c r="H21" s="11" t="s">
        <v>23</v>
      </c>
      <c r="I21" s="5"/>
    </row>
    <row r="22" spans="1:11">
      <c r="A22" s="4"/>
      <c r="B22" s="10" t="s">
        <v>19</v>
      </c>
      <c r="C22" s="10" t="s">
        <v>55</v>
      </c>
      <c r="D22" s="14">
        <v>75.099999999999994</v>
      </c>
      <c r="E22" s="14">
        <v>77.599999999999994</v>
      </c>
      <c r="F22" s="14"/>
      <c r="G22" s="14">
        <v>91.1</v>
      </c>
      <c r="H22" s="14">
        <v>93.6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Rev2.7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195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42965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42965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28</v>
      </c>
      <c r="H8" s="72" t="s">
        <v>166</v>
      </c>
      <c r="I8" s="72" t="s">
        <v>167</v>
      </c>
      <c r="J8" s="72" t="s">
        <v>168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191</v>
      </c>
      <c r="C25" s="10" t="s">
        <v>192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191</v>
      </c>
      <c r="C26" s="10" t="s">
        <v>193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169</v>
      </c>
      <c r="C28" s="10" t="s">
        <v>170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136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136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136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136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136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136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155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Rev2.7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42965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162</v>
      </c>
      <c r="K15" s="5"/>
    </row>
    <row r="16" spans="1:11">
      <c r="A16" s="4"/>
      <c r="B16" s="88" t="s">
        <v>176</v>
      </c>
      <c r="K16" s="5"/>
    </row>
    <row r="17" spans="1:11">
      <c r="A17" s="4"/>
      <c r="B17" s="79" t="s">
        <v>161</v>
      </c>
      <c r="K17" s="5"/>
    </row>
    <row r="18" spans="1:11">
      <c r="A18" s="4"/>
      <c r="B18" s="79" t="s">
        <v>190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133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8" t="s">
        <v>134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155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9"/>
  <sheetViews>
    <sheetView view="pageLayout" zoomScale="130" zoomScaleNormal="110" zoomScalePageLayoutView="130" workbookViewId="0">
      <selection activeCell="F36" sqref="F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/>
    </row>
    <row r="4" spans="1:11" ht="15.75">
      <c r="B4" s="3" t="s">
        <v>58</v>
      </c>
      <c r="F4" s="8"/>
      <c r="G4" s="8"/>
      <c r="H4" s="9" t="s">
        <v>56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191</v>
      </c>
      <c r="C24" s="10" t="s">
        <v>192</v>
      </c>
      <c r="D24" s="14"/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191</v>
      </c>
      <c r="C25" s="10" t="s">
        <v>193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87"/>
      <c r="E26" s="11" t="s">
        <v>73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19</v>
      </c>
      <c r="C27" s="10" t="s">
        <v>55</v>
      </c>
      <c r="D27" s="14"/>
      <c r="E27" s="11" t="s">
        <v>23</v>
      </c>
      <c r="F27" s="11" t="s">
        <v>23</v>
      </c>
      <c r="G27" s="11" t="e">
        <f>VLOOKUP(D27,Lookup!C133:D139,2)</f>
        <v>#N/A</v>
      </c>
      <c r="H27" s="99"/>
      <c r="I27" s="100"/>
      <c r="J27" s="101"/>
      <c r="K27" s="5"/>
    </row>
    <row r="28" spans="1:11">
      <c r="A28" s="4"/>
      <c r="B28" s="10" t="s">
        <v>30</v>
      </c>
      <c r="C28" s="10" t="s">
        <v>29</v>
      </c>
      <c r="D28" s="11"/>
      <c r="E28" s="11" t="s">
        <v>23</v>
      </c>
      <c r="F28" s="11" t="s">
        <v>23</v>
      </c>
      <c r="G28" s="11" t="e">
        <f>VLOOKUP(D28,Lookup!C111:D112,2,FALSE)</f>
        <v>#N/A</v>
      </c>
      <c r="H28" s="99"/>
      <c r="I28" s="100"/>
      <c r="J28" s="101"/>
      <c r="K28" s="5"/>
    </row>
    <row r="29" spans="1:11">
      <c r="A29" s="4"/>
      <c r="B29" s="10" t="s">
        <v>31</v>
      </c>
      <c r="C29" s="10" t="s">
        <v>29</v>
      </c>
      <c r="D29" s="11"/>
      <c r="E29" s="11" t="s">
        <v>23</v>
      </c>
      <c r="F29" s="11" t="s">
        <v>39</v>
      </c>
      <c r="G29" s="11" t="e">
        <f>VLOOKUP(D29,Lookup!C113:D114,2,FALSE)</f>
        <v>#N/A</v>
      </c>
      <c r="H29" s="99"/>
      <c r="I29" s="100"/>
      <c r="J29" s="101"/>
      <c r="K29" s="5"/>
    </row>
    <row r="30" spans="1:11">
      <c r="A30" s="4"/>
      <c r="B30" s="66"/>
      <c r="C30" s="66"/>
      <c r="D30" s="68"/>
      <c r="E30" s="68"/>
      <c r="F30" s="68"/>
      <c r="G30" s="68"/>
      <c r="H30" s="82"/>
      <c r="I30" s="82"/>
      <c r="J30" s="82"/>
      <c r="K30" s="5"/>
    </row>
    <row r="31" spans="1:11">
      <c r="A31" s="4"/>
      <c r="B31" s="55" t="s">
        <v>200</v>
      </c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56" t="s">
        <v>201</v>
      </c>
      <c r="C32" s="56"/>
      <c r="K32" s="5"/>
    </row>
    <row r="33" spans="1:11">
      <c r="A33" s="4"/>
      <c r="B33" s="56" t="s">
        <v>152</v>
      </c>
      <c r="K33" s="5"/>
    </row>
    <row r="34" spans="1:11">
      <c r="A34" s="4"/>
      <c r="B34" s="56" t="s">
        <v>154</v>
      </c>
      <c r="C34" s="56"/>
      <c r="K34" s="5"/>
    </row>
    <row r="35" spans="1:11">
      <c r="A35" s="4"/>
      <c r="B35" s="82"/>
      <c r="C35" s="82"/>
      <c r="K35" s="5"/>
    </row>
    <row r="36" spans="1:11">
      <c r="A36" s="4"/>
      <c r="B36" s="61" t="s">
        <v>64</v>
      </c>
      <c r="C36" s="62" t="s">
        <v>133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65</v>
      </c>
      <c r="C37" s="98" t="s">
        <v>134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 t="s">
        <v>24</v>
      </c>
      <c r="C38" s="97" t="s">
        <v>135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/>
      <c r="C39" s="81"/>
      <c r="D39" s="82"/>
      <c r="E39" s="82"/>
      <c r="F39" s="82"/>
      <c r="G39" s="82"/>
      <c r="H39" s="82"/>
      <c r="I39" s="82"/>
      <c r="J39" s="82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132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60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155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62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</sheetData>
  <mergeCells count="25">
    <mergeCell ref="H29:J29"/>
    <mergeCell ref="H17:J17"/>
    <mergeCell ref="H24:J24"/>
    <mergeCell ref="H25:J25"/>
    <mergeCell ref="G7:J7"/>
    <mergeCell ref="H8:J8"/>
    <mergeCell ref="H9:J9"/>
    <mergeCell ref="H10:J10"/>
    <mergeCell ref="H11:J11"/>
    <mergeCell ref="C38:J38"/>
    <mergeCell ref="H12:J12"/>
    <mergeCell ref="H13:J13"/>
    <mergeCell ref="H14:J14"/>
    <mergeCell ref="H15:J15"/>
    <mergeCell ref="C37:J37"/>
    <mergeCell ref="H16:J16"/>
    <mergeCell ref="H23:J23"/>
    <mergeCell ref="H26:J26"/>
    <mergeCell ref="H27:J27"/>
    <mergeCell ref="H18:J18"/>
    <mergeCell ref="H19:J19"/>
    <mergeCell ref="H20:J20"/>
    <mergeCell ref="H21:J21"/>
    <mergeCell ref="H22:J22"/>
    <mergeCell ref="H28:J28"/>
  </mergeCells>
  <conditionalFormatting sqref="G8:G30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D28:D29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180</v>
      </c>
      <c r="J1" s="13" t="str">
        <f>'R-ALL'!J1</f>
        <v>Rev2.7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183</v>
      </c>
      <c r="C4" s="105"/>
      <c r="D4" s="105"/>
      <c r="E4" s="105"/>
      <c r="F4" s="105"/>
      <c r="G4" s="8"/>
      <c r="H4" s="90" t="s">
        <v>157</v>
      </c>
      <c r="I4" s="105"/>
      <c r="J4" s="105"/>
    </row>
    <row r="5" spans="1:11" ht="22.5" customHeight="1">
      <c r="B5" s="90" t="s">
        <v>184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139</v>
      </c>
      <c r="C6" s="106"/>
      <c r="D6" s="106"/>
      <c r="E6" s="106"/>
      <c r="F6" s="106"/>
      <c r="G6" s="8"/>
      <c r="H6" s="90" t="s">
        <v>182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181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191</v>
      </c>
      <c r="C23" s="95" t="s">
        <v>196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169</v>
      </c>
      <c r="C25" s="10" t="s">
        <v>170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189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189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189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189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189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189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189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180</v>
      </c>
      <c r="J1" s="13" t="str">
        <f>'R-ALL'!J1</f>
        <v>Rev2.7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183</v>
      </c>
      <c r="C4" s="105"/>
      <c r="D4" s="105"/>
      <c r="E4" s="105"/>
      <c r="F4" s="105"/>
      <c r="G4" s="8"/>
      <c r="H4" s="90" t="s">
        <v>157</v>
      </c>
      <c r="I4" s="105"/>
      <c r="J4" s="105"/>
    </row>
    <row r="5" spans="1:11" ht="22.5" customHeight="1">
      <c r="B5" s="90" t="s">
        <v>184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139</v>
      </c>
      <c r="C6" s="106"/>
      <c r="D6" s="106"/>
      <c r="E6" s="106"/>
      <c r="F6" s="106"/>
      <c r="G6" s="8"/>
      <c r="H6" s="90" t="s">
        <v>182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181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136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136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136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180</v>
      </c>
      <c r="J1" s="13" t="str">
        <f>'R-ALL'!J1</f>
        <v>Rev2.7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183</v>
      </c>
      <c r="C4" s="105"/>
      <c r="D4" s="105"/>
      <c r="E4" s="105"/>
      <c r="F4" s="105"/>
      <c r="G4" s="8"/>
      <c r="H4" s="90" t="s">
        <v>157</v>
      </c>
      <c r="I4" s="105"/>
      <c r="J4" s="105"/>
    </row>
    <row r="5" spans="1:11" ht="22.5" customHeight="1">
      <c r="B5" s="90" t="s">
        <v>184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139</v>
      </c>
      <c r="C6" s="106"/>
      <c r="D6" s="106"/>
      <c r="E6" s="106"/>
      <c r="F6" s="106"/>
      <c r="G6" s="8"/>
      <c r="H6" s="90" t="s">
        <v>182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181</v>
      </c>
      <c r="D9" s="92" t="s">
        <v>137</v>
      </c>
      <c r="E9" s="92" t="s">
        <v>138</v>
      </c>
      <c r="F9" s="92" t="s">
        <v>22</v>
      </c>
      <c r="G9" s="92" t="s">
        <v>28</v>
      </c>
      <c r="H9" s="92" t="s">
        <v>166</v>
      </c>
      <c r="I9" s="92" t="s">
        <v>167</v>
      </c>
      <c r="J9" s="92" t="s">
        <v>168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191</v>
      </c>
      <c r="C17" s="95" t="s">
        <v>196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169</v>
      </c>
      <c r="C19" s="10" t="s">
        <v>170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136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136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996667-05C1-4EED-9B30-B61989C544A2}"/>
</file>

<file path=customXml/itemProps2.xml><?xml version="1.0" encoding="utf-8"?>
<ds:datastoreItem xmlns:ds="http://schemas.openxmlformats.org/officeDocument/2006/customXml" ds:itemID="{3DFE7BB8-15B8-4A5B-BAF5-AFEB303A9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T-CHT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2017-08-18T04:37:47Z</dcterms:modified>
</cp:coreProperties>
</file>