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620" windowHeight="12600" activeTab="2"/>
  </bookViews>
  <sheets>
    <sheet name="Full" sheetId="4" r:id="rId1"/>
    <sheet name="Short" sheetId="7" r:id="rId2"/>
    <sheet name="SRT" sheetId="9" r:id="rId3"/>
    <sheet name="Multi" sheetId="1" r:id="rId4"/>
    <sheet name="Data" sheetId="2" r:id="rId5"/>
    <sheet name="Lookup" sheetId="5" r:id="rId6"/>
    <sheet name="LSI" sheetId="6" r:id="rId7"/>
  </sheets>
  <calcPr calcId="145621"/>
</workbook>
</file>

<file path=xl/calcChain.xml><?xml version="1.0" encoding="utf-8"?>
<calcChain xmlns="http://schemas.openxmlformats.org/spreadsheetml/2006/main">
  <c r="J2" i="9" l="1"/>
  <c r="G15" i="7"/>
  <c r="G14" i="7"/>
  <c r="G13" i="7"/>
  <c r="G12" i="7"/>
  <c r="G11" i="7"/>
  <c r="G10" i="7"/>
  <c r="G9" i="7"/>
  <c r="G8" i="7"/>
  <c r="J2" i="7"/>
  <c r="J13" i="1" l="1"/>
  <c r="I13" i="1"/>
  <c r="H13" i="1"/>
  <c r="G13" i="1"/>
  <c r="F13" i="1"/>
  <c r="E13" i="1"/>
  <c r="D13" i="1"/>
  <c r="J2" i="4"/>
  <c r="G16" i="4" l="1"/>
  <c r="G17" i="4"/>
  <c r="G18" i="4"/>
  <c r="G19" i="4"/>
  <c r="G20" i="4"/>
  <c r="G21" i="4"/>
  <c r="G22" i="4"/>
  <c r="G23" i="4"/>
  <c r="G24" i="4"/>
  <c r="G25" i="4"/>
  <c r="G26" i="4"/>
  <c r="D27" i="4"/>
  <c r="G29" i="4"/>
  <c r="G30" i="4"/>
  <c r="G31" i="4"/>
  <c r="G32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12" i="4" s="1"/>
  <c r="G8" i="4"/>
  <c r="J5" i="4"/>
  <c r="J4" i="4"/>
  <c r="J2" i="1"/>
  <c r="J4" i="1"/>
  <c r="J5" i="1"/>
  <c r="I15" i="1" l="1"/>
  <c r="E15" i="1"/>
  <c r="H15" i="1"/>
  <c r="F15" i="1"/>
  <c r="J15" i="1"/>
  <c r="D15" i="1"/>
  <c r="D14" i="4"/>
  <c r="G14" i="4" s="1"/>
  <c r="G15" i="1"/>
  <c r="B7" i="6"/>
</calcChain>
</file>

<file path=xl/sharedStrings.xml><?xml version="1.0" encoding="utf-8"?>
<sst xmlns="http://schemas.openxmlformats.org/spreadsheetml/2006/main" count="600" uniqueCount="179">
  <si>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</si>
  <si>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</si>
  <si>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</si>
  <si>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</si>
  <si>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</si>
  <si>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</si>
  <si>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</si>
  <si>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</si>
  <si>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</si>
  <si>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</si>
  <si>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</si>
  <si>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</si>
  <si>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</si>
  <si>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</si>
  <si>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</si>
  <si>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</si>
  <si>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</si>
  <si>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</si>
  <si>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</si>
  <si>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</si>
  <si>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</si>
  <si>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</si>
  <si>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</si>
  <si>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Sample ID/Name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</si>
  <si>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</si>
  <si>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</si>
  <si>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</si>
  <si>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</si>
  <si>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</si>
  <si>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</si>
  <si>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</si>
  <si>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</si>
  <si>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</si>
  <si>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</si>
  <si>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</si>
  <si>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</si>
  <si>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</si>
  <si>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</si>
  <si>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</si>
  <si>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</si>
  <si>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</si>
  <si>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</si>
  <si>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</si>
  <si>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</si>
  <si>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</si>
  <si>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</si>
  <si>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</si>
  <si>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</si>
  <si>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</si>
  <si>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</si>
  <si>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</si>
  <si>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</si>
  <si>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</si>
  <si>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</si>
  <si>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</si>
  <si>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</si>
  <si>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</si>
  <si>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</si>
  <si>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R17060106</t>
  </si>
  <si>
    <t>Report No.</t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</si>
  <si>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</si>
  <si>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</si>
  <si>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</si>
  <si>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</si>
  <si>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</si>
  <si>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</si>
  <si>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</si>
  <si>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</si>
  <si>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</si>
  <si>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</si>
  <si>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</si>
  <si>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</si>
  <si>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</si>
  <si>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</si>
  <si>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</si>
  <si>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</si>
  <si>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</si>
  <si>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</si>
  <si>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</si>
  <si>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</si>
  <si>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</si>
  <si>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</si>
  <si>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</si>
  <si>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</si>
  <si>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</si>
  <si>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</si>
  <si>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</si>
  <si>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</si>
  <si>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</si>
  <si>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</si>
  <si>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</si>
  <si>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</si>
  <si>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</si>
  <si>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</si>
  <si>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</si>
  <si>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</si>
  <si>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</si>
  <si>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</si>
  <si>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</si>
  <si>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</si>
  <si>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</si>
  <si>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</si>
  <si>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</si>
  <si>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</si>
  <si>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</si>
  <si>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</si>
  <si>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</si>
  <si>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</si>
  <si>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</si>
  <si>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</si>
  <si>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</si>
  <si>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</si>
  <si>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</si>
  <si>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</si>
  <si>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</si>
  <si>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</si>
  <si>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</si>
  <si>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</si>
  <si>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Calculated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</si>
  <si>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</si>
  <si>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</si>
  <si>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</si>
  <si>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</si>
  <si>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</si>
  <si>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</si>
  <si>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</si>
  <si>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</si>
  <si>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</si>
  <si>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</si>
  <si>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</si>
  <si>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</si>
  <si>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</si>
  <si>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</si>
  <si>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</si>
  <si>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Below MDL</t>
  </si>
  <si>
    <t>Very Low</t>
  </si>
  <si>
    <t>UVT</t>
  </si>
  <si>
    <t>FAC</t>
  </si>
  <si>
    <t>Non-compliant</t>
  </si>
  <si>
    <t>Ben Moore BSc. (Chem), Dip. Drinking Water Treatment</t>
  </si>
  <si>
    <t>Sample ID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</si>
  <si>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</si>
  <si>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</si>
  <si>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</si>
  <si>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</si>
  <si>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</si>
  <si>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</si>
  <si>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Filtered SRT</t>
  </si>
  <si>
    <t>FilteredTSRT</t>
  </si>
  <si>
    <t>5um Filtered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</si>
  <si>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</si>
  <si>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</si>
  <si>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</si>
  <si>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</si>
  <si>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</si>
  <si>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</si>
  <si>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</si>
  <si>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</si>
  <si>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</si>
  <si>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</si>
  <si>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>The low pH, high CO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level and negative LSI indicate corrosive water. The high hardness will likely cause lime scale, particularity at elevated temperatures</t>
    </r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</si>
  <si>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</si>
  <si>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>The high iron/managnese content may cause staining, taste and odour issues. The high chloride level indicates salt water intrusion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</si>
  <si>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</si>
  <si>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</si>
  <si>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</si>
  <si>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</si>
  <si>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</si>
  <si>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</si>
  <si>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20170713CHE01</t>
  </si>
  <si>
    <t>Rev1.1</t>
  </si>
  <si>
    <t>R170713srt01</t>
  </si>
  <si>
    <t>Chlorine</t>
  </si>
  <si>
    <t>Aluminium</t>
  </si>
  <si>
    <t>mg/l</t>
  </si>
  <si>
    <t>Colour</t>
  </si>
  <si>
    <t>R170713SRT01</t>
  </si>
  <si>
    <t>20170712SRT01</t>
  </si>
  <si>
    <t>clear with no significant 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</si>
</sst>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12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14" fontId="4" fillId="0" borderId="0" xfId="0" applyNumberFormat="1" applyFont="1" applyAlignment="1">
      <alignment horizontal="center"/>
    </xf>
    <xf numFmtId="0" fontId="1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4" fillId="0" borderId="1" xfId="0" applyFont="1" applyBorder="1"/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5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164" fontId="16" fillId="0" borderId="0" xfId="0" applyNumberFormat="1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 applyProtection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1" fontId="16" fillId="0" borderId="0" xfId="0" applyNumberFormat="1" applyFont="1" applyFill="1" applyBorder="1" applyAlignment="1" applyProtection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9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 applyProtection="1">
      <alignment horizontal="right" vertical="center"/>
      <protection locked="0"/>
    </xf>
    <xf numFmtId="164" fontId="14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2" fillId="0" borderId="8" xfId="0" applyFont="1" applyBorder="1" applyAlignment="1">
      <alignment horizontal="center"/>
    </xf>
    <xf numFmtId="0" fontId="0" fillId="3" borderId="9" xfId="0" applyFill="1" applyBorder="1"/>
    <xf numFmtId="0" fontId="23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4" fillId="2" borderId="0" xfId="0" applyFont="1" applyFill="1" applyAlignment="1">
      <alignment horizontal="left"/>
    </xf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2" borderId="0" xfId="0" applyFont="1" applyFill="1" applyAlignment="1">
      <alignment horizontal="righ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41</xdr:row>
      <xdr:rowOff>124557</xdr:rowOff>
    </xdr:from>
    <xdr:to>
      <xdr:col>1</xdr:col>
      <xdr:colOff>1318847</xdr:colOff>
      <xdr:row>43</xdr:row>
      <xdr:rowOff>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87407"/>
          <a:ext cx="1289539" cy="2660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26</xdr:row>
      <xdr:rowOff>124557</xdr:rowOff>
    </xdr:from>
    <xdr:to>
      <xdr:col>1</xdr:col>
      <xdr:colOff>1318847</xdr:colOff>
      <xdr:row>28</xdr:row>
      <xdr:rowOff>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96932"/>
          <a:ext cx="1289539" cy="2660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28</xdr:row>
      <xdr:rowOff>124557</xdr:rowOff>
    </xdr:from>
    <xdr:to>
      <xdr:col>1</xdr:col>
      <xdr:colOff>1318847</xdr:colOff>
      <xdr:row>30</xdr:row>
      <xdr:rowOff>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96932"/>
          <a:ext cx="1289539" cy="2660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41</xdr:row>
      <xdr:rowOff>124557</xdr:rowOff>
    </xdr:from>
    <xdr:to>
      <xdr:col>1</xdr:col>
      <xdr:colOff>1318847</xdr:colOff>
      <xdr:row>43</xdr:row>
      <xdr:rowOff>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66538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1"/>
  <sheetViews>
    <sheetView view="pageLayout" zoomScale="130" zoomScaleNormal="110" zoomScalePageLayoutView="130" workbookViewId="0">
      <selection activeCell="H11" sqref="H11:J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20" t="s">
        <v>170</v>
      </c>
    </row>
    <row r="2" spans="1:11">
      <c r="J2" s="20" t="str">
        <f ca="1">CELL("filename")</f>
        <v>C:\Users\SSharma\Desktop\[R17071301 Lab - Report Template v1.1.xlsx]SRT</v>
      </c>
    </row>
    <row r="3" spans="1:11" ht="15">
      <c r="B3" s="10" t="s">
        <v>63</v>
      </c>
      <c r="F3" s="8"/>
      <c r="G3" s="8"/>
      <c r="I3" s="9" t="s">
        <v>59</v>
      </c>
      <c r="J3" s="8" t="s">
        <v>58</v>
      </c>
    </row>
    <row r="4" spans="1:11" ht="15.75">
      <c r="B4" s="3" t="s">
        <v>62</v>
      </c>
      <c r="F4" s="8"/>
      <c r="G4" s="8"/>
      <c r="I4" s="9" t="s">
        <v>60</v>
      </c>
      <c r="J4" s="11">
        <f ca="1">TODAY()</f>
        <v>42929</v>
      </c>
    </row>
    <row r="5" spans="1:11">
      <c r="F5" s="8"/>
      <c r="G5" s="8"/>
      <c r="I5" s="9" t="s">
        <v>61</v>
      </c>
      <c r="J5" s="11">
        <f ca="1">TODAY()</f>
        <v>42929</v>
      </c>
    </row>
    <row r="6" spans="1:11">
      <c r="A6" s="12"/>
      <c r="B6" s="13" t="s">
        <v>140</v>
      </c>
      <c r="C6" s="14"/>
      <c r="D6" s="74" t="s">
        <v>169</v>
      </c>
      <c r="E6" s="14"/>
      <c r="F6" s="14"/>
      <c r="G6" s="14" t="s">
        <v>150</v>
      </c>
      <c r="H6" s="68" t="s">
        <v>151</v>
      </c>
      <c r="I6" s="14"/>
      <c r="J6" s="14"/>
    </row>
    <row r="7" spans="1:11">
      <c r="A7" s="4"/>
      <c r="B7" s="18" t="s">
        <v>1</v>
      </c>
      <c r="C7" s="16" t="s">
        <v>2</v>
      </c>
      <c r="D7" s="16" t="s">
        <v>67</v>
      </c>
      <c r="E7" s="16" t="s">
        <v>68</v>
      </c>
      <c r="F7" s="16" t="s">
        <v>69</v>
      </c>
      <c r="G7" s="81" t="s">
        <v>46</v>
      </c>
      <c r="H7" s="82"/>
      <c r="I7" s="82"/>
      <c r="J7" s="83"/>
      <c r="K7" s="5"/>
    </row>
    <row r="8" spans="1:11">
      <c r="A8" s="4"/>
      <c r="B8" s="15" t="s">
        <v>3</v>
      </c>
      <c r="C8" s="17" t="s">
        <v>24</v>
      </c>
      <c r="D8" s="21"/>
      <c r="E8" s="17" t="s">
        <v>70</v>
      </c>
      <c r="F8" s="17" t="s">
        <v>24</v>
      </c>
      <c r="G8" s="17" t="e">
        <f>VLOOKUP(D8,Lookup!C3:D9,2)</f>
        <v>#N/A</v>
      </c>
      <c r="H8" s="78"/>
      <c r="I8" s="79"/>
      <c r="J8" s="80"/>
      <c r="K8" s="5"/>
    </row>
    <row r="9" spans="1:11">
      <c r="A9" s="4"/>
      <c r="B9" s="15" t="s">
        <v>5</v>
      </c>
      <c r="C9" s="15" t="s">
        <v>54</v>
      </c>
      <c r="D9" s="17"/>
      <c r="E9" s="17" t="s">
        <v>24</v>
      </c>
      <c r="F9" s="17" t="s">
        <v>24</v>
      </c>
      <c r="G9" s="17" t="e">
        <f>VLOOKUP(D9,Lookup!C20:D27,2)</f>
        <v>#N/A</v>
      </c>
      <c r="H9" s="78"/>
      <c r="I9" s="79"/>
      <c r="J9" s="80"/>
      <c r="K9" s="5"/>
    </row>
    <row r="10" spans="1:11">
      <c r="A10" s="4"/>
      <c r="B10" s="15" t="s">
        <v>6</v>
      </c>
      <c r="C10" s="15" t="s">
        <v>54</v>
      </c>
      <c r="D10" s="17"/>
      <c r="E10" s="17" t="s">
        <v>71</v>
      </c>
      <c r="F10" s="17" t="s">
        <v>24</v>
      </c>
      <c r="G10" s="17" t="e">
        <f>VLOOKUP(D10,Lookup!C29:D38,2)</f>
        <v>#N/A</v>
      </c>
      <c r="H10" s="78"/>
      <c r="I10" s="79"/>
      <c r="J10" s="80"/>
      <c r="K10" s="5"/>
    </row>
    <row r="11" spans="1:11">
      <c r="A11" s="4"/>
      <c r="B11" s="15" t="s">
        <v>7</v>
      </c>
      <c r="C11" s="15" t="s">
        <v>54</v>
      </c>
      <c r="D11" s="17"/>
      <c r="E11" s="17" t="s">
        <v>24</v>
      </c>
      <c r="F11" s="17" t="s">
        <v>24</v>
      </c>
      <c r="G11" s="17" t="e">
        <f>VLOOKUP(D11,Lookup!C40:D49,2)</f>
        <v>#N/A</v>
      </c>
      <c r="H11" s="78"/>
      <c r="I11" s="79"/>
      <c r="J11" s="80"/>
      <c r="K11" s="5"/>
    </row>
    <row r="12" spans="1:11">
      <c r="A12" s="4"/>
      <c r="B12" s="15" t="s">
        <v>8</v>
      </c>
      <c r="C12" s="15" t="s">
        <v>54</v>
      </c>
      <c r="D12" s="17">
        <f>D10-D11</f>
        <v>0</v>
      </c>
      <c r="E12" s="17" t="s">
        <v>24</v>
      </c>
      <c r="F12" s="17" t="s">
        <v>24</v>
      </c>
      <c r="G12" s="17" t="e">
        <f>VLOOKUP(D12,Lookup!C40:D49,2)</f>
        <v>#N/A</v>
      </c>
      <c r="H12" s="78" t="s">
        <v>118</v>
      </c>
      <c r="I12" s="79"/>
      <c r="J12" s="80"/>
      <c r="K12" s="5"/>
    </row>
    <row r="13" spans="1:11">
      <c r="A13" s="4"/>
      <c r="B13" s="15" t="s">
        <v>14</v>
      </c>
      <c r="C13" s="15" t="s">
        <v>55</v>
      </c>
      <c r="D13" s="22">
        <f>2*(D9-(5*10^(D8-10)))/(1+(0.94*10^(D8-10)))*10^(6-D8)</f>
        <v>-9.9999999990600013E-4</v>
      </c>
      <c r="E13" s="17" t="s">
        <v>24</v>
      </c>
      <c r="F13" s="17" t="s">
        <v>24</v>
      </c>
      <c r="G13" s="17" t="e">
        <f>VLOOKUP(D13,Lookup!C105:D110,2)</f>
        <v>#N/A</v>
      </c>
      <c r="H13" s="78" t="s">
        <v>118</v>
      </c>
      <c r="I13" s="79"/>
      <c r="J13" s="80"/>
      <c r="K13" s="5"/>
    </row>
    <row r="14" spans="1:11">
      <c r="A14" s="4"/>
      <c r="B14" s="15" t="s">
        <v>125</v>
      </c>
      <c r="C14" s="17" t="s">
        <v>24</v>
      </c>
      <c r="D14" s="21" t="e">
        <f>LSI!$B$6</f>
        <v>#N/A</v>
      </c>
      <c r="E14" s="17" t="s">
        <v>24</v>
      </c>
      <c r="F14" s="17" t="s">
        <v>24</v>
      </c>
      <c r="G14" s="17" t="e">
        <f>VLOOKUP(D14,Lookup!C112:D116,2)</f>
        <v>#N/A</v>
      </c>
      <c r="H14" s="78" t="s">
        <v>118</v>
      </c>
      <c r="I14" s="79"/>
      <c r="J14" s="80"/>
      <c r="K14" s="5"/>
    </row>
    <row r="15" spans="1:11">
      <c r="A15" s="4"/>
      <c r="B15" s="15" t="s">
        <v>9</v>
      </c>
      <c r="C15" s="15" t="s">
        <v>56</v>
      </c>
      <c r="D15" s="17"/>
      <c r="E15" s="17" t="s">
        <v>24</v>
      </c>
      <c r="F15" s="17" t="s">
        <v>24</v>
      </c>
      <c r="G15" s="17" t="e">
        <f>VLOOKUP(D15,Lookup!C51:D58,2)</f>
        <v>#N/A</v>
      </c>
      <c r="H15" s="78"/>
      <c r="I15" s="79"/>
      <c r="J15" s="80"/>
      <c r="K15" s="5"/>
    </row>
    <row r="16" spans="1:11" ht="15">
      <c r="A16" s="4"/>
      <c r="B16" s="15" t="s">
        <v>115</v>
      </c>
      <c r="C16" s="15" t="s">
        <v>116</v>
      </c>
      <c r="D16" s="17"/>
      <c r="E16" s="17" t="s">
        <v>24</v>
      </c>
      <c r="F16" s="17">
        <v>50</v>
      </c>
      <c r="G16" s="17" t="e">
        <f>VLOOKUP(D16,Lookup!C96:D103,2)</f>
        <v>#N/A</v>
      </c>
      <c r="H16" s="78"/>
      <c r="I16" s="79"/>
      <c r="J16" s="80"/>
      <c r="K16" s="5"/>
    </row>
    <row r="17" spans="1:11">
      <c r="A17" s="4"/>
      <c r="B17" s="15" t="s">
        <v>10</v>
      </c>
      <c r="C17" s="15" t="s">
        <v>25</v>
      </c>
      <c r="D17" s="17"/>
      <c r="E17" s="17" t="s">
        <v>72</v>
      </c>
      <c r="F17" s="17" t="s">
        <v>24</v>
      </c>
      <c r="G17" s="17" t="e">
        <f>VLOOKUP(D17,Lookup!C60:D66,2)</f>
        <v>#N/A</v>
      </c>
      <c r="H17" s="78"/>
      <c r="I17" s="79"/>
      <c r="J17" s="80"/>
      <c r="K17" s="5"/>
    </row>
    <row r="18" spans="1:11">
      <c r="A18" s="4"/>
      <c r="B18" s="15" t="s">
        <v>11</v>
      </c>
      <c r="C18" s="15" t="s">
        <v>25</v>
      </c>
      <c r="D18" s="17"/>
      <c r="E18" s="17" t="s">
        <v>73</v>
      </c>
      <c r="F18" s="17">
        <v>0.4</v>
      </c>
      <c r="G18" s="17" t="e">
        <f>VLOOKUP(D18,Lookup!C68:D72,2)</f>
        <v>#N/A</v>
      </c>
      <c r="H18" s="78" t="s">
        <v>74</v>
      </c>
      <c r="I18" s="79"/>
      <c r="J18" s="80"/>
      <c r="K18" s="5"/>
    </row>
    <row r="19" spans="1:11">
      <c r="A19" s="4"/>
      <c r="B19" s="15" t="s">
        <v>12</v>
      </c>
      <c r="C19" s="15" t="s">
        <v>25</v>
      </c>
      <c r="D19" s="17"/>
      <c r="E19" s="17" t="s">
        <v>44</v>
      </c>
      <c r="F19" s="17" t="s">
        <v>24</v>
      </c>
      <c r="G19" s="17" t="e">
        <f>VLOOKUP(D19,Lookup!C74:D79,2)</f>
        <v>#N/A</v>
      </c>
      <c r="H19" s="78"/>
      <c r="I19" s="79"/>
      <c r="J19" s="80"/>
      <c r="K19" s="5"/>
    </row>
    <row r="20" spans="1:11">
      <c r="A20" s="4"/>
      <c r="B20" s="15" t="s">
        <v>13</v>
      </c>
      <c r="C20" s="15" t="s">
        <v>25</v>
      </c>
      <c r="D20" s="17"/>
      <c r="E20" s="17" t="s">
        <v>41</v>
      </c>
      <c r="F20" s="22">
        <v>2</v>
      </c>
      <c r="G20" s="17" t="e">
        <f>VLOOKUP(D20,Lookup!C81:D85,2)</f>
        <v>#N/A</v>
      </c>
      <c r="H20" s="78"/>
      <c r="I20" s="79"/>
      <c r="J20" s="80"/>
      <c r="K20" s="5"/>
    </row>
    <row r="21" spans="1:11">
      <c r="A21" s="4"/>
      <c r="B21" s="15" t="s">
        <v>4</v>
      </c>
      <c r="C21" s="15" t="s">
        <v>25</v>
      </c>
      <c r="D21" s="17"/>
      <c r="E21" s="17" t="s">
        <v>75</v>
      </c>
      <c r="F21" s="17" t="s">
        <v>24</v>
      </c>
      <c r="G21" s="17" t="e">
        <f>VLOOKUP(D21,Lookup!C11:D18,2)</f>
        <v>#N/A</v>
      </c>
      <c r="H21" s="78"/>
      <c r="I21" s="79"/>
      <c r="J21" s="80"/>
      <c r="K21" s="5"/>
    </row>
    <row r="22" spans="1:11">
      <c r="A22" s="4"/>
      <c r="B22" s="15" t="s">
        <v>15</v>
      </c>
      <c r="C22" s="15" t="s">
        <v>25</v>
      </c>
      <c r="D22" s="17"/>
      <c r="E22" s="17" t="s">
        <v>76</v>
      </c>
      <c r="F22" s="17" t="s">
        <v>24</v>
      </c>
      <c r="G22" s="17" t="e">
        <f>VLOOKUP(D22,Lookup!C87:D94,2)</f>
        <v>#N/A</v>
      </c>
      <c r="H22" s="78"/>
      <c r="I22" s="79"/>
      <c r="J22" s="80"/>
      <c r="K22" s="5"/>
    </row>
    <row r="23" spans="1:11">
      <c r="A23" s="4"/>
      <c r="B23" s="15" t="s">
        <v>16</v>
      </c>
      <c r="C23" s="15" t="s">
        <v>25</v>
      </c>
      <c r="D23" s="17"/>
      <c r="E23" s="17" t="s">
        <v>71</v>
      </c>
      <c r="F23" s="17" t="s">
        <v>24</v>
      </c>
      <c r="G23" s="17" t="e">
        <f>VLOOKUP(D23,Lookup!C87:D94,2)</f>
        <v>#N/A</v>
      </c>
      <c r="H23" s="78"/>
      <c r="I23" s="79"/>
      <c r="J23" s="80"/>
      <c r="K23" s="5"/>
    </row>
    <row r="24" spans="1:11">
      <c r="A24" s="4"/>
      <c r="B24" s="15" t="s">
        <v>18</v>
      </c>
      <c r="C24" s="15" t="s">
        <v>26</v>
      </c>
      <c r="D24" s="17"/>
      <c r="E24" s="17" t="s">
        <v>77</v>
      </c>
      <c r="F24" s="17" t="s">
        <v>24</v>
      </c>
      <c r="G24" s="17" t="e">
        <f>VLOOKUP(D24,Lookup!C126:D133,2)</f>
        <v>#N/A</v>
      </c>
      <c r="H24" s="78"/>
      <c r="I24" s="79"/>
      <c r="J24" s="80"/>
      <c r="K24" s="5"/>
    </row>
    <row r="25" spans="1:11">
      <c r="A25" s="4"/>
      <c r="B25" s="15" t="s">
        <v>19</v>
      </c>
      <c r="C25" s="15" t="s">
        <v>57</v>
      </c>
      <c r="D25" s="22"/>
      <c r="E25" s="17" t="s">
        <v>24</v>
      </c>
      <c r="F25" s="17" t="s">
        <v>24</v>
      </c>
      <c r="G25" s="17" t="e">
        <f>VLOOKUP(D25,Lookup!C135:D140,2)</f>
        <v>#N/A</v>
      </c>
      <c r="H25" s="78"/>
      <c r="I25" s="79"/>
      <c r="J25" s="80"/>
      <c r="K25" s="5"/>
    </row>
    <row r="26" spans="1:11">
      <c r="A26" s="4"/>
      <c r="B26" s="15" t="s">
        <v>20</v>
      </c>
      <c r="C26" s="15" t="s">
        <v>25</v>
      </c>
      <c r="D26" s="21"/>
      <c r="E26" s="17" t="s">
        <v>78</v>
      </c>
      <c r="F26" s="17">
        <v>5</v>
      </c>
      <c r="G26" s="17" t="e">
        <f>VLOOKUP(D26,Lookup!C142:D148,2)</f>
        <v>#N/A</v>
      </c>
      <c r="H26" s="78"/>
      <c r="I26" s="79"/>
      <c r="J26" s="80"/>
      <c r="K26" s="5"/>
    </row>
    <row r="27" spans="1:11">
      <c r="A27" s="4"/>
      <c r="B27" s="15" t="s">
        <v>27</v>
      </c>
      <c r="C27" s="15" t="s">
        <v>25</v>
      </c>
      <c r="D27" s="21">
        <f>D28-D26</f>
        <v>0</v>
      </c>
      <c r="E27" s="17" t="s">
        <v>24</v>
      </c>
      <c r="F27" s="17" t="s">
        <v>24</v>
      </c>
      <c r="G27" s="17" t="s">
        <v>24</v>
      </c>
      <c r="H27" s="78" t="s">
        <v>118</v>
      </c>
      <c r="I27" s="79"/>
      <c r="J27" s="80"/>
      <c r="K27" s="5"/>
    </row>
    <row r="28" spans="1:11">
      <c r="A28" s="4"/>
      <c r="B28" s="15" t="s">
        <v>28</v>
      </c>
      <c r="C28" s="15" t="s">
        <v>25</v>
      </c>
      <c r="D28" s="21"/>
      <c r="E28" s="17" t="s">
        <v>24</v>
      </c>
      <c r="F28" s="17" t="s">
        <v>24</v>
      </c>
      <c r="G28" s="17" t="s">
        <v>24</v>
      </c>
      <c r="H28" s="78"/>
      <c r="I28" s="79"/>
      <c r="J28" s="80"/>
      <c r="K28" s="5"/>
    </row>
    <row r="29" spans="1:11">
      <c r="A29" s="4"/>
      <c r="B29" s="15" t="s">
        <v>31</v>
      </c>
      <c r="C29" s="15" t="s">
        <v>30</v>
      </c>
      <c r="D29" s="17" t="s">
        <v>24</v>
      </c>
      <c r="E29" s="17" t="s">
        <v>24</v>
      </c>
      <c r="F29" s="17" t="s">
        <v>24</v>
      </c>
      <c r="G29" s="17" t="e">
        <f>VLOOKUP(D29,Lookup!C117:D118,2,FALSE)</f>
        <v>#N/A</v>
      </c>
      <c r="H29" s="78"/>
      <c r="I29" s="79"/>
      <c r="J29" s="80"/>
      <c r="K29" s="5"/>
    </row>
    <row r="30" spans="1:11">
      <c r="A30" s="4"/>
      <c r="B30" s="15" t="s">
        <v>32</v>
      </c>
      <c r="C30" s="15" t="s">
        <v>30</v>
      </c>
      <c r="D30" s="17" t="s">
        <v>24</v>
      </c>
      <c r="E30" s="17" t="s">
        <v>24</v>
      </c>
      <c r="F30" s="17" t="s">
        <v>38</v>
      </c>
      <c r="G30" s="17" t="e">
        <f>VLOOKUP(D30,Lookup!C119:D120,2,FALSE)</f>
        <v>#N/A</v>
      </c>
      <c r="H30" s="78"/>
      <c r="I30" s="79"/>
      <c r="J30" s="80"/>
      <c r="K30" s="5"/>
    </row>
    <row r="31" spans="1:11">
      <c r="A31" s="4"/>
      <c r="B31" s="15" t="s">
        <v>33</v>
      </c>
      <c r="C31" s="15" t="s">
        <v>35</v>
      </c>
      <c r="D31" s="17"/>
      <c r="E31" s="17" t="s">
        <v>24</v>
      </c>
      <c r="F31" s="17" t="s">
        <v>24</v>
      </c>
      <c r="G31" s="17" t="e">
        <f>VLOOKUP(D31,Lookup!C121:D122,2)</f>
        <v>#N/A</v>
      </c>
      <c r="H31" s="78"/>
      <c r="I31" s="79"/>
      <c r="J31" s="80"/>
      <c r="K31" s="5"/>
    </row>
    <row r="32" spans="1:11">
      <c r="A32" s="4"/>
      <c r="B32" s="15" t="s">
        <v>34</v>
      </c>
      <c r="C32" s="15" t="s">
        <v>35</v>
      </c>
      <c r="D32" s="17"/>
      <c r="E32" s="17" t="s">
        <v>24</v>
      </c>
      <c r="F32" s="17" t="s">
        <v>41</v>
      </c>
      <c r="G32" s="17" t="e">
        <f>VLOOKUP(D32,Lookup!C123:D124,2)</f>
        <v>#N/A</v>
      </c>
      <c r="H32" s="78"/>
      <c r="I32" s="79"/>
      <c r="J32" s="80"/>
      <c r="K32" s="5"/>
    </row>
    <row r="33" spans="1:11">
      <c r="A33" s="4"/>
      <c r="B33" s="62" t="s">
        <v>161</v>
      </c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63" t="s">
        <v>160</v>
      </c>
      <c r="C34" s="63"/>
      <c r="K34" s="5"/>
    </row>
    <row r="35" spans="1:11">
      <c r="A35" s="4"/>
      <c r="B35" s="63" t="s">
        <v>159</v>
      </c>
      <c r="K35" s="5"/>
    </row>
    <row r="36" spans="1:11">
      <c r="A36" s="4"/>
      <c r="B36" s="63" t="s">
        <v>162</v>
      </c>
      <c r="K36" s="5"/>
    </row>
    <row r="37" spans="1:11">
      <c r="A37" s="4"/>
      <c r="B37" s="63" t="s">
        <v>164</v>
      </c>
      <c r="K37" s="5"/>
    </row>
    <row r="38" spans="1:11">
      <c r="A38" s="4"/>
      <c r="B38" s="63" t="s">
        <v>167</v>
      </c>
      <c r="C38" s="63"/>
      <c r="K38" s="5"/>
    </row>
    <row r="39" spans="1:11">
      <c r="A39" s="4"/>
      <c r="B39" s="69" t="s">
        <v>68</v>
      </c>
      <c r="C39" s="70" t="s">
        <v>141</v>
      </c>
      <c r="D39" s="71"/>
      <c r="E39" s="71"/>
      <c r="F39" s="71"/>
      <c r="G39" s="71"/>
      <c r="H39" s="71"/>
      <c r="I39" s="71"/>
      <c r="J39" s="71"/>
      <c r="K39" s="5"/>
    </row>
    <row r="40" spans="1:11">
      <c r="A40" s="4"/>
      <c r="B40" s="62" t="s">
        <v>69</v>
      </c>
      <c r="C40" s="85" t="s">
        <v>142</v>
      </c>
      <c r="D40" s="85"/>
      <c r="E40" s="85"/>
      <c r="F40" s="85"/>
      <c r="G40" s="85"/>
      <c r="H40" s="85"/>
      <c r="I40" s="85"/>
      <c r="J40" s="85"/>
      <c r="K40" s="5"/>
    </row>
    <row r="41" spans="1:11">
      <c r="A41" s="4"/>
      <c r="B41" s="62" t="s">
        <v>25</v>
      </c>
      <c r="C41" s="84" t="s">
        <v>143</v>
      </c>
      <c r="D41" s="85"/>
      <c r="E41" s="85"/>
      <c r="F41" s="85"/>
      <c r="G41" s="85"/>
      <c r="H41" s="85"/>
      <c r="I41" s="85"/>
      <c r="J41" s="85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139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64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 t="s">
        <v>168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19" t="s">
        <v>66</v>
      </c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</sheetData>
  <mergeCells count="28">
    <mergeCell ref="C41:J41"/>
    <mergeCell ref="H12:J12"/>
    <mergeCell ref="H13:J13"/>
    <mergeCell ref="H14:J14"/>
    <mergeCell ref="H15:J15"/>
    <mergeCell ref="C40:J40"/>
    <mergeCell ref="H16:J16"/>
    <mergeCell ref="H23:J23"/>
    <mergeCell ref="H24:J24"/>
    <mergeCell ref="H25:J25"/>
    <mergeCell ref="H26:J26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29:J29"/>
    <mergeCell ref="H30:J30"/>
    <mergeCell ref="H31:J31"/>
    <mergeCell ref="H32:J32"/>
    <mergeCell ref="H17:J17"/>
    <mergeCell ref="H27:J27"/>
    <mergeCell ref="H28:J28"/>
  </mergeCells>
  <conditionalFormatting sqref="G8:G3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D29:D30</xm:sqref>
        </x14:dataValidation>
        <x14:dataValidation type="list" allowBlank="1" showInputMessage="1" showErrorMessage="1">
          <x14:formula1>
            <xm:f>Data!$A$39:$A$46</xm:f>
          </x14:formula1>
          <xm:sqref>H6</xm:sqref>
        </x14:dataValidation>
        <x14:dataValidation type="list" allowBlank="1" showInputMessage="1" showErrorMessage="1">
          <x14:formula1>
            <xm:f>Data!$A$49:$A$51</xm:f>
          </x14:formula1>
          <xm:sqref>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6"/>
  <sheetViews>
    <sheetView view="pageLayout" zoomScale="130" zoomScaleNormal="110" zoomScalePageLayoutView="130" workbookViewId="0">
      <selection activeCell="E15" sqref="E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20" t="s">
        <v>170</v>
      </c>
    </row>
    <row r="2" spans="1:11">
      <c r="J2" s="20" t="str">
        <f ca="1">CELL("filename")</f>
        <v>C:\Users\SSharma\Desktop\[R17071301 Lab - Report Template v1.1.xlsx]SRT</v>
      </c>
    </row>
    <row r="3" spans="1:11" ht="15">
      <c r="B3" s="10" t="s">
        <v>63</v>
      </c>
      <c r="F3" s="8"/>
      <c r="G3" s="8"/>
      <c r="I3" s="9" t="s">
        <v>59</v>
      </c>
      <c r="J3" s="8" t="s">
        <v>171</v>
      </c>
    </row>
    <row r="4" spans="1:11" ht="15.75">
      <c r="B4" s="3" t="s">
        <v>62</v>
      </c>
      <c r="F4" s="8"/>
      <c r="G4" s="8"/>
      <c r="I4" s="9" t="s">
        <v>60</v>
      </c>
      <c r="J4" s="11">
        <v>42928</v>
      </c>
    </row>
    <row r="5" spans="1:11">
      <c r="F5" s="8"/>
      <c r="G5" s="8"/>
      <c r="I5" s="9" t="s">
        <v>61</v>
      </c>
      <c r="J5" s="11">
        <v>42928</v>
      </c>
    </row>
    <row r="6" spans="1:11">
      <c r="A6" s="12"/>
      <c r="B6" s="13" t="s">
        <v>140</v>
      </c>
      <c r="C6" s="14"/>
      <c r="D6" s="74" t="s">
        <v>169</v>
      </c>
      <c r="E6" s="14"/>
      <c r="F6" s="14"/>
      <c r="G6" s="14" t="s">
        <v>150</v>
      </c>
      <c r="H6" s="68" t="s">
        <v>151</v>
      </c>
      <c r="I6" s="14"/>
      <c r="J6" s="14"/>
    </row>
    <row r="7" spans="1:11">
      <c r="A7" s="4"/>
      <c r="B7" s="18" t="s">
        <v>1</v>
      </c>
      <c r="C7" s="16" t="s">
        <v>2</v>
      </c>
      <c r="D7" s="16" t="s">
        <v>67</v>
      </c>
      <c r="E7" s="16" t="s">
        <v>68</v>
      </c>
      <c r="F7" s="16" t="s">
        <v>69</v>
      </c>
      <c r="G7" s="81" t="s">
        <v>46</v>
      </c>
      <c r="H7" s="82"/>
      <c r="I7" s="82"/>
      <c r="J7" s="83"/>
      <c r="K7" s="5"/>
    </row>
    <row r="8" spans="1:11">
      <c r="A8" s="4"/>
      <c r="B8" s="15" t="s">
        <v>3</v>
      </c>
      <c r="C8" s="17" t="s">
        <v>24</v>
      </c>
      <c r="D8" s="21"/>
      <c r="E8" s="17" t="s">
        <v>70</v>
      </c>
      <c r="F8" s="17" t="s">
        <v>24</v>
      </c>
      <c r="G8" s="17" t="e">
        <f>VLOOKUP(D8,Lookup!C3:D9,2)</f>
        <v>#N/A</v>
      </c>
      <c r="H8" s="78"/>
      <c r="I8" s="79"/>
      <c r="J8" s="80"/>
      <c r="K8" s="5"/>
    </row>
    <row r="9" spans="1:11">
      <c r="A9" s="4"/>
      <c r="B9" s="15" t="s">
        <v>6</v>
      </c>
      <c r="C9" s="15" t="s">
        <v>54</v>
      </c>
      <c r="D9" s="17"/>
      <c r="E9" s="17" t="s">
        <v>71</v>
      </c>
      <c r="F9" s="17" t="s">
        <v>24</v>
      </c>
      <c r="G9" s="17" t="e">
        <f>VLOOKUP(D9,Lookup!C29:D38,2)</f>
        <v>#N/A</v>
      </c>
      <c r="H9" s="78"/>
      <c r="I9" s="79"/>
      <c r="J9" s="80"/>
      <c r="K9" s="5"/>
    </row>
    <row r="10" spans="1:11">
      <c r="A10" s="4"/>
      <c r="B10" s="15" t="s">
        <v>9</v>
      </c>
      <c r="C10" s="15" t="s">
        <v>56</v>
      </c>
      <c r="D10" s="17"/>
      <c r="E10" s="17" t="s">
        <v>24</v>
      </c>
      <c r="F10" s="17" t="s">
        <v>24</v>
      </c>
      <c r="G10" s="17" t="e">
        <f>VLOOKUP(D10,Lookup!C51:D58,2)</f>
        <v>#N/A</v>
      </c>
      <c r="H10" s="78"/>
      <c r="I10" s="79"/>
      <c r="J10" s="80"/>
      <c r="K10" s="5"/>
    </row>
    <row r="11" spans="1:11">
      <c r="A11" s="4"/>
      <c r="B11" s="15" t="s">
        <v>10</v>
      </c>
      <c r="C11" s="15" t="s">
        <v>25</v>
      </c>
      <c r="D11" s="17"/>
      <c r="E11" s="17" t="s">
        <v>72</v>
      </c>
      <c r="F11" s="17" t="s">
        <v>24</v>
      </c>
      <c r="G11" s="17" t="e">
        <f>VLOOKUP(D11,Lookup!C60:D66,2)</f>
        <v>#N/A</v>
      </c>
      <c r="H11" s="78"/>
      <c r="I11" s="79"/>
      <c r="J11" s="80"/>
      <c r="K11" s="5"/>
    </row>
    <row r="12" spans="1:11">
      <c r="A12" s="4"/>
      <c r="B12" s="15" t="s">
        <v>11</v>
      </c>
      <c r="C12" s="15" t="s">
        <v>25</v>
      </c>
      <c r="D12" s="17"/>
      <c r="E12" s="17" t="s">
        <v>73</v>
      </c>
      <c r="F12" s="17">
        <v>0.4</v>
      </c>
      <c r="G12" s="17" t="e">
        <f>VLOOKUP(D12,Lookup!C68:D72,2)</f>
        <v>#N/A</v>
      </c>
      <c r="H12" s="78" t="s">
        <v>74</v>
      </c>
      <c r="I12" s="79"/>
      <c r="J12" s="80"/>
      <c r="K12" s="5"/>
    </row>
    <row r="13" spans="1:11">
      <c r="A13" s="4"/>
      <c r="B13" s="15" t="s">
        <v>4</v>
      </c>
      <c r="C13" s="15" t="s">
        <v>25</v>
      </c>
      <c r="D13" s="17"/>
      <c r="E13" s="17" t="s">
        <v>75</v>
      </c>
      <c r="F13" s="17" t="s">
        <v>24</v>
      </c>
      <c r="G13" s="17" t="e">
        <f>VLOOKUP(D13,Lookup!C11:D18,2)</f>
        <v>#N/A</v>
      </c>
      <c r="H13" s="78"/>
      <c r="I13" s="79"/>
      <c r="J13" s="80"/>
      <c r="K13" s="5"/>
    </row>
    <row r="14" spans="1:11">
      <c r="A14" s="4"/>
      <c r="B14" s="15" t="s">
        <v>18</v>
      </c>
      <c r="C14" s="15" t="s">
        <v>26</v>
      </c>
      <c r="D14" s="17"/>
      <c r="E14" s="17" t="s">
        <v>77</v>
      </c>
      <c r="F14" s="17" t="s">
        <v>24</v>
      </c>
      <c r="G14" s="17" t="e">
        <f>VLOOKUP(D14,Lookup!C126:D133,2)</f>
        <v>#N/A</v>
      </c>
      <c r="H14" s="78"/>
      <c r="I14" s="79"/>
      <c r="J14" s="80"/>
      <c r="K14" s="5"/>
    </row>
    <row r="15" spans="1:11">
      <c r="A15" s="4"/>
      <c r="B15" s="15" t="s">
        <v>19</v>
      </c>
      <c r="C15" s="15" t="s">
        <v>57</v>
      </c>
      <c r="D15" s="22"/>
      <c r="E15" s="17" t="s">
        <v>24</v>
      </c>
      <c r="F15" s="17" t="s">
        <v>24</v>
      </c>
      <c r="G15" s="17" t="e">
        <f>VLOOKUP(D15,Lookup!C135:D140,2)</f>
        <v>#N/A</v>
      </c>
      <c r="H15" s="78"/>
      <c r="I15" s="79"/>
      <c r="J15" s="80"/>
      <c r="K15" s="5"/>
    </row>
    <row r="16" spans="1:11">
      <c r="A16" s="4"/>
      <c r="B16" s="75"/>
      <c r="C16" s="75"/>
      <c r="D16" s="76"/>
      <c r="E16" s="77"/>
      <c r="F16" s="77"/>
      <c r="G16" s="77"/>
      <c r="H16" s="73"/>
      <c r="I16" s="73"/>
      <c r="J16" s="73"/>
      <c r="K16" s="5"/>
    </row>
    <row r="17" spans="1:11">
      <c r="A17" s="4"/>
      <c r="B17" s="62" t="s">
        <v>161</v>
      </c>
      <c r="C17" s="4"/>
      <c r="D17" s="4"/>
      <c r="E17" s="4"/>
      <c r="F17" s="4"/>
      <c r="G17" s="4"/>
      <c r="H17" s="4"/>
      <c r="I17" s="4"/>
      <c r="J17" s="4"/>
      <c r="K17" s="5"/>
    </row>
    <row r="18" spans="1:11">
      <c r="A18" s="4"/>
      <c r="B18" s="73" t="s">
        <v>160</v>
      </c>
      <c r="C18" s="73"/>
      <c r="K18" s="5"/>
    </row>
    <row r="19" spans="1:11">
      <c r="A19" s="4"/>
      <c r="B19" s="73" t="s">
        <v>159</v>
      </c>
      <c r="K19" s="5"/>
    </row>
    <row r="20" spans="1:11">
      <c r="A20" s="4"/>
      <c r="B20" s="73" t="s">
        <v>162</v>
      </c>
      <c r="K20" s="5"/>
    </row>
    <row r="21" spans="1:11">
      <c r="A21" s="4"/>
      <c r="B21" s="73" t="s">
        <v>164</v>
      </c>
      <c r="K21" s="5"/>
    </row>
    <row r="22" spans="1:11">
      <c r="A22" s="4"/>
      <c r="B22" s="73" t="s">
        <v>167</v>
      </c>
      <c r="C22" s="73"/>
      <c r="K22" s="5"/>
    </row>
    <row r="23" spans="1:11">
      <c r="A23" s="4"/>
      <c r="B23" s="73"/>
      <c r="C23" s="73"/>
      <c r="K23" s="5"/>
    </row>
    <row r="24" spans="1:11">
      <c r="A24" s="4"/>
      <c r="B24" s="69" t="s">
        <v>68</v>
      </c>
      <c r="C24" s="70" t="s">
        <v>141</v>
      </c>
      <c r="D24" s="71"/>
      <c r="E24" s="71"/>
      <c r="F24" s="71"/>
      <c r="G24" s="71"/>
      <c r="H24" s="71"/>
      <c r="I24" s="71"/>
      <c r="J24" s="71"/>
      <c r="K24" s="5"/>
    </row>
    <row r="25" spans="1:11">
      <c r="A25" s="4"/>
      <c r="B25" s="62" t="s">
        <v>69</v>
      </c>
      <c r="C25" s="85" t="s">
        <v>142</v>
      </c>
      <c r="D25" s="85"/>
      <c r="E25" s="85"/>
      <c r="F25" s="85"/>
      <c r="G25" s="85"/>
      <c r="H25" s="85"/>
      <c r="I25" s="85"/>
      <c r="J25" s="85"/>
      <c r="K25" s="5"/>
    </row>
    <row r="26" spans="1:11">
      <c r="A26" s="4"/>
      <c r="B26" s="62" t="s">
        <v>25</v>
      </c>
      <c r="C26" s="84" t="s">
        <v>143</v>
      </c>
      <c r="D26" s="85"/>
      <c r="E26" s="85"/>
      <c r="F26" s="85"/>
      <c r="G26" s="85"/>
      <c r="H26" s="85"/>
      <c r="I26" s="85"/>
      <c r="J26" s="85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 t="s">
        <v>139</v>
      </c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64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168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9" t="s">
        <v>66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</sheetData>
  <mergeCells count="11">
    <mergeCell ref="H10:J10"/>
    <mergeCell ref="H11:J11"/>
    <mergeCell ref="H12:J12"/>
    <mergeCell ref="G7:J7"/>
    <mergeCell ref="H8:J8"/>
    <mergeCell ref="H9:J9"/>
    <mergeCell ref="C25:J25"/>
    <mergeCell ref="C26:J26"/>
    <mergeCell ref="H15:J15"/>
    <mergeCell ref="H13:J13"/>
    <mergeCell ref="H14:J14"/>
  </mergeCells>
  <conditionalFormatting sqref="G8:G16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Data!$A$49:$A$51</xm:f>
          </x14:formula1>
          <xm:sqref>B21</xm:sqref>
        </x14:dataValidation>
        <x14:dataValidation type="list" allowBlank="1" showInputMessage="1" showErrorMessage="1">
          <x14:formula1>
            <xm:f>Data!$A$39:$A$46</xm:f>
          </x14:formula1>
          <xm:sqref>H6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topLeftCell="A4" zoomScale="130" zoomScaleNormal="110" zoomScalePageLayoutView="130" workbookViewId="0">
      <selection activeCell="J16" sqref="J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8" width="10" style="1" customWidth="1"/>
    <col min="9" max="9" width="9.28515625" style="1" customWidth="1"/>
    <col min="10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20" t="s">
        <v>170</v>
      </c>
    </row>
    <row r="2" spans="1:10">
      <c r="J2" s="20" t="str">
        <f ca="1">CELL("filename")</f>
        <v>C:\Users\SSharma\Desktop\[R17071301 Lab - Report Template v1.1.xlsx]SRT</v>
      </c>
    </row>
    <row r="3" spans="1:10" ht="15">
      <c r="B3" s="10" t="s">
        <v>63</v>
      </c>
      <c r="F3" s="8"/>
      <c r="G3" s="8"/>
      <c r="I3" s="9" t="s">
        <v>59</v>
      </c>
      <c r="J3" s="8" t="s">
        <v>176</v>
      </c>
    </row>
    <row r="4" spans="1:10" ht="15.75">
      <c r="B4" s="3" t="s">
        <v>62</v>
      </c>
      <c r="F4" s="8"/>
      <c r="G4" s="8"/>
      <c r="I4" s="9" t="s">
        <v>60</v>
      </c>
      <c r="J4" s="11">
        <v>42928</v>
      </c>
    </row>
    <row r="5" spans="1:10">
      <c r="F5" s="8"/>
      <c r="G5" s="8"/>
      <c r="I5" s="9" t="s">
        <v>61</v>
      </c>
      <c r="J5" s="11">
        <v>42929</v>
      </c>
    </row>
    <row r="6" spans="1:10">
      <c r="A6" s="12"/>
      <c r="B6" s="13" t="s">
        <v>23</v>
      </c>
      <c r="C6" s="13"/>
      <c r="D6" s="74" t="s">
        <v>177</v>
      </c>
      <c r="E6" s="14"/>
      <c r="F6" s="14"/>
      <c r="G6" s="14"/>
      <c r="H6" s="14"/>
      <c r="I6" s="14"/>
      <c r="J6" s="14"/>
    </row>
    <row r="7" spans="1:10">
      <c r="A7" s="4"/>
      <c r="B7" s="4" t="s">
        <v>150</v>
      </c>
      <c r="C7" s="8" t="s">
        <v>151</v>
      </c>
      <c r="D7" s="8">
        <v>1</v>
      </c>
      <c r="E7" s="8">
        <v>2</v>
      </c>
      <c r="F7" s="8"/>
      <c r="G7" s="8"/>
      <c r="H7" s="8"/>
      <c r="I7" s="5"/>
    </row>
    <row r="8" spans="1:10">
      <c r="A8" s="4"/>
      <c r="B8" s="18" t="s">
        <v>1</v>
      </c>
      <c r="C8" s="16" t="s">
        <v>2</v>
      </c>
      <c r="D8" s="16" t="s">
        <v>145</v>
      </c>
      <c r="E8" s="16" t="s">
        <v>22</v>
      </c>
      <c r="F8" s="16"/>
      <c r="G8" s="16"/>
      <c r="H8" s="16"/>
      <c r="I8" s="5"/>
    </row>
    <row r="9" spans="1:10">
      <c r="A9" s="4"/>
      <c r="B9" s="15" t="s">
        <v>3</v>
      </c>
      <c r="C9" s="17" t="s">
        <v>24</v>
      </c>
      <c r="D9" s="17">
        <v>7.4</v>
      </c>
      <c r="E9" s="17">
        <v>7.5</v>
      </c>
      <c r="F9" s="17"/>
      <c r="G9" s="17"/>
      <c r="H9" s="17"/>
      <c r="I9" s="5"/>
    </row>
    <row r="10" spans="1:10">
      <c r="A10" s="4"/>
      <c r="B10" s="15" t="s">
        <v>6</v>
      </c>
      <c r="C10" s="15" t="s">
        <v>54</v>
      </c>
      <c r="D10" s="17">
        <v>50</v>
      </c>
      <c r="E10" s="17" t="s">
        <v>79</v>
      </c>
      <c r="F10" s="17"/>
      <c r="G10" s="17"/>
      <c r="H10" s="17"/>
      <c r="I10" s="5"/>
    </row>
    <row r="11" spans="1:10">
      <c r="A11" s="4"/>
      <c r="B11" s="15" t="s">
        <v>9</v>
      </c>
      <c r="C11" s="15" t="s">
        <v>56</v>
      </c>
      <c r="D11" s="17">
        <v>34</v>
      </c>
      <c r="E11" s="17">
        <v>35</v>
      </c>
      <c r="F11" s="17"/>
      <c r="G11" s="17"/>
      <c r="H11" s="17"/>
      <c r="I11" s="5"/>
    </row>
    <row r="12" spans="1:10">
      <c r="A12" s="4"/>
      <c r="B12" s="15" t="s">
        <v>10</v>
      </c>
      <c r="C12" s="15" t="s">
        <v>25</v>
      </c>
      <c r="D12" s="17">
        <v>0.4</v>
      </c>
      <c r="E12" s="17">
        <v>0.04</v>
      </c>
      <c r="F12" s="17"/>
      <c r="G12" s="17"/>
      <c r="H12" s="17"/>
      <c r="I12" s="5"/>
    </row>
    <row r="13" spans="1:10">
      <c r="A13" s="4"/>
      <c r="B13" s="15" t="s">
        <v>173</v>
      </c>
      <c r="C13" s="15" t="s">
        <v>174</v>
      </c>
      <c r="D13" s="17" t="s">
        <v>42</v>
      </c>
      <c r="E13" s="17" t="s">
        <v>24</v>
      </c>
      <c r="F13" s="17"/>
      <c r="G13" s="17"/>
      <c r="H13" s="17"/>
      <c r="I13" s="5"/>
    </row>
    <row r="14" spans="1:10">
      <c r="A14" s="4"/>
      <c r="B14" s="15" t="s">
        <v>172</v>
      </c>
      <c r="C14" s="15" t="s">
        <v>25</v>
      </c>
      <c r="D14" s="17">
        <v>0.06</v>
      </c>
      <c r="E14" s="17" t="s">
        <v>24</v>
      </c>
      <c r="F14" s="17"/>
      <c r="G14" s="17"/>
      <c r="H14" s="17"/>
      <c r="I14" s="5"/>
    </row>
    <row r="15" spans="1:10">
      <c r="A15" s="4"/>
      <c r="B15" s="15" t="s">
        <v>11</v>
      </c>
      <c r="C15" s="15" t="s">
        <v>25</v>
      </c>
      <c r="D15" s="17" t="s">
        <v>42</v>
      </c>
      <c r="E15" s="17" t="s">
        <v>24</v>
      </c>
      <c r="F15" s="17"/>
      <c r="G15" s="17"/>
      <c r="H15" s="17"/>
      <c r="I15" s="5"/>
    </row>
    <row r="16" spans="1:10">
      <c r="A16" s="4"/>
      <c r="B16" s="15" t="s">
        <v>4</v>
      </c>
      <c r="C16" s="15" t="s">
        <v>25</v>
      </c>
      <c r="D16" s="17">
        <v>390</v>
      </c>
      <c r="E16" s="17">
        <v>400</v>
      </c>
      <c r="F16" s="17"/>
      <c r="G16" s="17"/>
      <c r="H16" s="17"/>
      <c r="I16" s="5"/>
    </row>
    <row r="17" spans="1:11">
      <c r="A17" s="4"/>
      <c r="B17" s="15" t="s">
        <v>175</v>
      </c>
      <c r="C17" s="15" t="s">
        <v>24</v>
      </c>
      <c r="D17" s="17" t="s">
        <v>24</v>
      </c>
      <c r="E17" s="17" t="s">
        <v>24</v>
      </c>
      <c r="F17" s="17"/>
      <c r="G17" s="17"/>
      <c r="H17" s="17"/>
      <c r="I17" s="5"/>
    </row>
    <row r="18" spans="1:11">
      <c r="A18" s="4"/>
      <c r="B18" s="15" t="s">
        <v>18</v>
      </c>
      <c r="C18" s="15" t="s">
        <v>26</v>
      </c>
      <c r="D18" s="17">
        <v>0.06</v>
      </c>
      <c r="E18" s="17" t="s">
        <v>43</v>
      </c>
      <c r="F18" s="17"/>
      <c r="G18" s="17"/>
      <c r="H18" s="17"/>
      <c r="I18" s="5"/>
    </row>
    <row r="19" spans="1:11">
      <c r="A19" s="4"/>
      <c r="B19" s="15" t="s">
        <v>19</v>
      </c>
      <c r="C19" s="15" t="s">
        <v>57</v>
      </c>
      <c r="D19" s="17">
        <v>61.8</v>
      </c>
      <c r="E19" s="17">
        <v>60.7</v>
      </c>
      <c r="F19" s="17"/>
      <c r="G19" s="17"/>
      <c r="H19" s="17"/>
      <c r="I19" s="5"/>
    </row>
    <row r="20" spans="1:11">
      <c r="A20" s="4"/>
      <c r="B20" s="75"/>
      <c r="C20" s="75"/>
      <c r="D20" s="77"/>
      <c r="E20" s="77"/>
      <c r="F20" s="77"/>
      <c r="G20" s="77"/>
      <c r="H20" s="77"/>
      <c r="I20" s="77"/>
      <c r="J20" s="77"/>
      <c r="K20" s="5"/>
    </row>
    <row r="21" spans="1:11">
      <c r="A21" s="4"/>
      <c r="B21" s="7" t="s">
        <v>46</v>
      </c>
      <c r="C21" s="9" t="s">
        <v>65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5" t="s">
        <v>47</v>
      </c>
      <c r="C22" s="64" t="s">
        <v>144</v>
      </c>
      <c r="D22" s="65" t="s">
        <v>178</v>
      </c>
      <c r="E22" s="65"/>
      <c r="F22" s="65"/>
      <c r="G22" s="65"/>
      <c r="H22" s="65"/>
      <c r="I22" s="65"/>
      <c r="J22" s="66"/>
      <c r="K22" s="5"/>
    </row>
    <row r="23" spans="1:11">
      <c r="A23" s="4"/>
      <c r="B23" s="15" t="s">
        <v>48</v>
      </c>
      <c r="C23" s="64" t="s">
        <v>144</v>
      </c>
      <c r="D23" s="67" t="s">
        <v>178</v>
      </c>
      <c r="E23" s="65"/>
      <c r="F23" s="65"/>
      <c r="G23" s="65"/>
      <c r="H23" s="65"/>
      <c r="I23" s="65"/>
      <c r="J23" s="66"/>
      <c r="K23" s="5"/>
    </row>
    <row r="24" spans="1:11">
      <c r="A24" s="4"/>
      <c r="B24" s="15"/>
      <c r="C24" s="64"/>
      <c r="D24" s="65"/>
      <c r="E24" s="65"/>
      <c r="F24" s="65"/>
      <c r="G24" s="65"/>
      <c r="H24" s="65"/>
      <c r="I24" s="65"/>
      <c r="J24" s="66"/>
      <c r="K24" s="5"/>
    </row>
    <row r="25" spans="1:11">
      <c r="A25" s="4"/>
      <c r="B25" s="15"/>
      <c r="C25" s="64"/>
      <c r="D25" s="65"/>
      <c r="E25" s="65"/>
      <c r="F25" s="65"/>
      <c r="G25" s="65"/>
      <c r="H25" s="65"/>
      <c r="I25" s="65"/>
      <c r="J25" s="66"/>
      <c r="K25" s="5"/>
    </row>
    <row r="26" spans="1:11">
      <c r="A26" s="4"/>
      <c r="B26" s="15"/>
      <c r="C26" s="64"/>
      <c r="D26" s="65"/>
      <c r="E26" s="65"/>
      <c r="F26" s="65"/>
      <c r="G26" s="65"/>
      <c r="H26" s="65"/>
      <c r="I26" s="65"/>
      <c r="J26" s="66"/>
      <c r="K26" s="5"/>
    </row>
    <row r="27" spans="1:11">
      <c r="A27" s="4"/>
      <c r="B27" s="15"/>
      <c r="C27" s="64"/>
      <c r="D27" s="65"/>
      <c r="E27" s="65"/>
      <c r="F27" s="65"/>
      <c r="G27" s="65"/>
      <c r="H27" s="65"/>
      <c r="I27" s="65"/>
      <c r="J27" s="66"/>
      <c r="K27" s="5"/>
    </row>
    <row r="28" spans="1:11">
      <c r="A28" s="4"/>
      <c r="B28" s="15"/>
      <c r="C28" s="64"/>
      <c r="D28" s="65"/>
      <c r="E28" s="65"/>
      <c r="F28" s="65"/>
      <c r="G28" s="65"/>
      <c r="H28" s="65"/>
      <c r="I28" s="65"/>
      <c r="J28" s="66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139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64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168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9" t="s">
        <v>66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Data!$A$39:$A$46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1"/>
  <sheetViews>
    <sheetView view="pageLayout" zoomScale="130" zoomScaleNormal="110" zoomScalePageLayoutView="130" workbookViewId="0">
      <selection activeCell="J1" sqref="J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20" t="s">
        <v>170</v>
      </c>
    </row>
    <row r="2" spans="1:11">
      <c r="J2" s="20" t="str">
        <f ca="1">CELL("filename")</f>
        <v>C:\Users\SSharma\Desktop\[R17071301 Lab - Report Template v1.1.xlsx]SRT</v>
      </c>
    </row>
    <row r="3" spans="1:11" ht="15">
      <c r="B3" s="10" t="s">
        <v>63</v>
      </c>
      <c r="F3" s="8"/>
      <c r="G3" s="8"/>
      <c r="I3" s="9" t="s">
        <v>59</v>
      </c>
      <c r="J3" s="8" t="s">
        <v>58</v>
      </c>
    </row>
    <row r="4" spans="1:11" ht="15.75">
      <c r="B4" s="3" t="s">
        <v>62</v>
      </c>
      <c r="F4" s="8"/>
      <c r="G4" s="8"/>
      <c r="I4" s="9" t="s">
        <v>60</v>
      </c>
      <c r="J4" s="11">
        <f ca="1">TODAY()</f>
        <v>42929</v>
      </c>
    </row>
    <row r="5" spans="1:11">
      <c r="F5" s="8"/>
      <c r="G5" s="8"/>
      <c r="I5" s="9" t="s">
        <v>61</v>
      </c>
      <c r="J5" s="11">
        <f ca="1">TODAY()</f>
        <v>42929</v>
      </c>
    </row>
    <row r="6" spans="1:11">
      <c r="A6" s="12"/>
      <c r="B6" s="13" t="s">
        <v>23</v>
      </c>
      <c r="C6" s="13"/>
      <c r="D6" s="74" t="s">
        <v>169</v>
      </c>
      <c r="E6" s="14"/>
      <c r="F6" s="14"/>
      <c r="G6" s="14"/>
      <c r="H6" s="14"/>
      <c r="I6" s="14"/>
      <c r="J6" s="14"/>
    </row>
    <row r="7" spans="1:11">
      <c r="A7" s="4"/>
      <c r="B7" s="4" t="s">
        <v>150</v>
      </c>
      <c r="C7" s="8" t="s">
        <v>151</v>
      </c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18" t="s">
        <v>1</v>
      </c>
      <c r="C8" s="16" t="s">
        <v>2</v>
      </c>
      <c r="D8" s="16" t="s">
        <v>145</v>
      </c>
      <c r="E8" s="16" t="s">
        <v>146</v>
      </c>
      <c r="F8" s="16" t="s">
        <v>149</v>
      </c>
      <c r="G8" s="16" t="s">
        <v>22</v>
      </c>
      <c r="H8" s="16" t="s">
        <v>147</v>
      </c>
      <c r="I8" s="16" t="s">
        <v>29</v>
      </c>
      <c r="J8" s="16" t="s">
        <v>148</v>
      </c>
      <c r="K8" s="5"/>
    </row>
    <row r="9" spans="1:11">
      <c r="A9" s="4"/>
      <c r="B9" s="15" t="s">
        <v>3</v>
      </c>
      <c r="C9" s="17" t="s">
        <v>24</v>
      </c>
      <c r="D9" s="17"/>
      <c r="E9" s="17"/>
      <c r="F9" s="17"/>
      <c r="G9" s="17"/>
      <c r="H9" s="17"/>
      <c r="I9" s="17"/>
      <c r="J9" s="17"/>
      <c r="K9" s="5"/>
    </row>
    <row r="10" spans="1:11">
      <c r="A10" s="4"/>
      <c r="B10" s="15" t="s">
        <v>5</v>
      </c>
      <c r="C10" s="15" t="s">
        <v>54</v>
      </c>
      <c r="D10" s="17"/>
      <c r="E10" s="17"/>
      <c r="F10" s="17"/>
      <c r="G10" s="17"/>
      <c r="H10" s="17"/>
      <c r="I10" s="17"/>
      <c r="J10" s="17"/>
      <c r="K10" s="5"/>
    </row>
    <row r="11" spans="1:11">
      <c r="A11" s="4"/>
      <c r="B11" s="15" t="s">
        <v>6</v>
      </c>
      <c r="C11" s="15" t="s">
        <v>54</v>
      </c>
      <c r="D11" s="17"/>
      <c r="E11" s="17"/>
      <c r="F11" s="17"/>
      <c r="G11" s="17"/>
      <c r="H11" s="17"/>
      <c r="I11" s="17"/>
      <c r="J11" s="17"/>
      <c r="K11" s="5"/>
    </row>
    <row r="12" spans="1:11">
      <c r="A12" s="4"/>
      <c r="B12" s="15" t="s">
        <v>7</v>
      </c>
      <c r="C12" s="15" t="s">
        <v>54</v>
      </c>
      <c r="D12" s="17"/>
      <c r="E12" s="17"/>
      <c r="F12" s="17"/>
      <c r="G12" s="17"/>
      <c r="H12" s="17"/>
      <c r="I12" s="17"/>
      <c r="J12" s="17"/>
      <c r="K12" s="5"/>
    </row>
    <row r="13" spans="1:11">
      <c r="A13" s="4"/>
      <c r="B13" s="15" t="s">
        <v>8</v>
      </c>
      <c r="C13" s="15" t="s">
        <v>54</v>
      </c>
      <c r="D13" s="17">
        <f t="shared" ref="D13:J13" si="0">D11-D12</f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0</v>
      </c>
      <c r="I13" s="17">
        <f t="shared" si="0"/>
        <v>0</v>
      </c>
      <c r="J13" s="17">
        <f t="shared" si="0"/>
        <v>0</v>
      </c>
      <c r="K13" s="5"/>
    </row>
    <row r="14" spans="1:11">
      <c r="A14" s="4"/>
      <c r="B14" s="15" t="s">
        <v>14</v>
      </c>
      <c r="C14" s="15" t="s">
        <v>55</v>
      </c>
      <c r="D14" s="17"/>
      <c r="E14" s="17"/>
      <c r="F14" s="17"/>
      <c r="G14" s="17"/>
      <c r="H14" s="17"/>
      <c r="I14" s="17"/>
      <c r="J14" s="17"/>
      <c r="K14" s="5"/>
    </row>
    <row r="15" spans="1:11">
      <c r="A15" s="4"/>
      <c r="B15" s="15" t="s">
        <v>17</v>
      </c>
      <c r="C15" s="17" t="s">
        <v>24</v>
      </c>
      <c r="D15" s="21" t="e">
        <f>LSI!$B$6</f>
        <v>#N/A</v>
      </c>
      <c r="E15" s="21" t="e">
        <f>LSI!$B$6</f>
        <v>#N/A</v>
      </c>
      <c r="F15" s="21" t="e">
        <f>LSI!$B$6</f>
        <v>#N/A</v>
      </c>
      <c r="G15" s="21" t="e">
        <f>LSI!$B$6</f>
        <v>#N/A</v>
      </c>
      <c r="H15" s="21" t="e">
        <f>LSI!$B$6</f>
        <v>#N/A</v>
      </c>
      <c r="I15" s="21" t="e">
        <f>LSI!$B$6</f>
        <v>#N/A</v>
      </c>
      <c r="J15" s="21" t="e">
        <f>LSI!$B$6</f>
        <v>#N/A</v>
      </c>
      <c r="K15" s="5"/>
    </row>
    <row r="16" spans="1:11">
      <c r="A16" s="4"/>
      <c r="B16" s="15" t="s">
        <v>9</v>
      </c>
      <c r="C16" s="15" t="s">
        <v>56</v>
      </c>
      <c r="D16" s="17"/>
      <c r="E16" s="17"/>
      <c r="F16" s="17"/>
      <c r="G16" s="17"/>
      <c r="H16" s="17"/>
      <c r="I16" s="17"/>
      <c r="J16" s="17"/>
      <c r="K16" s="5"/>
    </row>
    <row r="17" spans="1:11" ht="15">
      <c r="A17" s="4"/>
      <c r="B17" s="15" t="s">
        <v>115</v>
      </c>
      <c r="C17" s="15" t="s">
        <v>116</v>
      </c>
      <c r="D17" s="17"/>
      <c r="E17" s="17"/>
      <c r="F17" s="17"/>
      <c r="G17" s="17"/>
      <c r="H17" s="17"/>
      <c r="I17" s="17"/>
      <c r="J17" s="17"/>
      <c r="K17" s="5"/>
    </row>
    <row r="18" spans="1:11">
      <c r="A18" s="4"/>
      <c r="B18" s="15" t="s">
        <v>10</v>
      </c>
      <c r="C18" s="15" t="s">
        <v>25</v>
      </c>
      <c r="D18" s="17"/>
      <c r="E18" s="17"/>
      <c r="F18" s="17"/>
      <c r="G18" s="17"/>
      <c r="H18" s="17"/>
      <c r="I18" s="17"/>
      <c r="J18" s="17"/>
      <c r="K18" s="5"/>
    </row>
    <row r="19" spans="1:11">
      <c r="A19" s="4"/>
      <c r="B19" s="15" t="s">
        <v>11</v>
      </c>
      <c r="C19" s="15" t="s">
        <v>25</v>
      </c>
      <c r="D19" s="17"/>
      <c r="E19" s="17"/>
      <c r="F19" s="17"/>
      <c r="G19" s="17"/>
      <c r="H19" s="17"/>
      <c r="I19" s="17"/>
      <c r="J19" s="17"/>
      <c r="K19" s="5"/>
    </row>
    <row r="20" spans="1:11">
      <c r="A20" s="4"/>
      <c r="B20" s="15" t="s">
        <v>12</v>
      </c>
      <c r="C20" s="15" t="s">
        <v>25</v>
      </c>
      <c r="D20" s="17"/>
      <c r="E20" s="17"/>
      <c r="F20" s="17"/>
      <c r="G20" s="17"/>
      <c r="H20" s="17"/>
      <c r="I20" s="17"/>
      <c r="J20" s="17"/>
      <c r="K20" s="5"/>
    </row>
    <row r="21" spans="1:11">
      <c r="A21" s="4"/>
      <c r="B21" s="15" t="s">
        <v>13</v>
      </c>
      <c r="C21" s="15" t="s">
        <v>25</v>
      </c>
      <c r="D21" s="17"/>
      <c r="E21" s="17"/>
      <c r="F21" s="17"/>
      <c r="G21" s="17"/>
      <c r="H21" s="17"/>
      <c r="I21" s="17"/>
      <c r="J21" s="17"/>
      <c r="K21" s="5"/>
    </row>
    <row r="22" spans="1:11">
      <c r="A22" s="4"/>
      <c r="B22" s="15" t="s">
        <v>4</v>
      </c>
      <c r="C22" s="15" t="s">
        <v>25</v>
      </c>
      <c r="D22" s="17"/>
      <c r="E22" s="17"/>
      <c r="F22" s="17"/>
      <c r="G22" s="17"/>
      <c r="H22" s="17"/>
      <c r="I22" s="17"/>
      <c r="J22" s="17"/>
      <c r="K22" s="5"/>
    </row>
    <row r="23" spans="1:11">
      <c r="A23" s="4"/>
      <c r="B23" s="15" t="s">
        <v>15</v>
      </c>
      <c r="C23" s="15" t="s">
        <v>25</v>
      </c>
      <c r="D23" s="17"/>
      <c r="E23" s="17"/>
      <c r="F23" s="17"/>
      <c r="G23" s="17"/>
      <c r="H23" s="17"/>
      <c r="I23" s="17"/>
      <c r="J23" s="17"/>
      <c r="K23" s="5"/>
    </row>
    <row r="24" spans="1:11">
      <c r="A24" s="4"/>
      <c r="B24" s="15" t="s">
        <v>16</v>
      </c>
      <c r="C24" s="15" t="s">
        <v>25</v>
      </c>
      <c r="D24" s="17"/>
      <c r="E24" s="17"/>
      <c r="F24" s="17"/>
      <c r="G24" s="17"/>
      <c r="H24" s="17"/>
      <c r="I24" s="17"/>
      <c r="J24" s="17"/>
      <c r="K24" s="5"/>
    </row>
    <row r="25" spans="1:11">
      <c r="A25" s="4"/>
      <c r="B25" s="15" t="s">
        <v>18</v>
      </c>
      <c r="C25" s="15" t="s">
        <v>26</v>
      </c>
      <c r="D25" s="17"/>
      <c r="E25" s="17"/>
      <c r="F25" s="17"/>
      <c r="G25" s="17"/>
      <c r="H25" s="17"/>
      <c r="I25" s="17"/>
      <c r="J25" s="17"/>
      <c r="K25" s="5"/>
    </row>
    <row r="26" spans="1:11">
      <c r="A26" s="4"/>
      <c r="B26" s="15" t="s">
        <v>19</v>
      </c>
      <c r="C26" s="15" t="s">
        <v>57</v>
      </c>
      <c r="D26" s="17"/>
      <c r="E26" s="17"/>
      <c r="F26" s="17"/>
      <c r="G26" s="17"/>
      <c r="H26" s="17"/>
      <c r="I26" s="17"/>
      <c r="J26" s="17"/>
      <c r="K26" s="5"/>
    </row>
    <row r="27" spans="1:11">
      <c r="A27" s="4"/>
      <c r="B27" s="15" t="s">
        <v>20</v>
      </c>
      <c r="C27" s="15" t="s">
        <v>25</v>
      </c>
      <c r="D27" s="17"/>
      <c r="E27" s="17"/>
      <c r="F27" s="17"/>
      <c r="G27" s="17"/>
      <c r="H27" s="17"/>
      <c r="I27" s="17"/>
      <c r="J27" s="17"/>
      <c r="K27" s="5"/>
    </row>
    <row r="28" spans="1:11">
      <c r="A28" s="4"/>
      <c r="B28" s="15" t="s">
        <v>27</v>
      </c>
      <c r="C28" s="15" t="s">
        <v>25</v>
      </c>
      <c r="D28" s="17"/>
      <c r="E28" s="17"/>
      <c r="F28" s="17"/>
      <c r="G28" s="17"/>
      <c r="H28" s="17"/>
      <c r="I28" s="17"/>
      <c r="J28" s="17"/>
      <c r="K28" s="5"/>
    </row>
    <row r="29" spans="1:11">
      <c r="A29" s="4"/>
      <c r="B29" s="15" t="s">
        <v>28</v>
      </c>
      <c r="C29" s="15" t="s">
        <v>25</v>
      </c>
      <c r="D29" s="17"/>
      <c r="E29" s="17"/>
      <c r="F29" s="17"/>
      <c r="G29" s="17"/>
      <c r="H29" s="17"/>
      <c r="I29" s="17"/>
      <c r="J29" s="17"/>
      <c r="K29" s="5"/>
    </row>
    <row r="30" spans="1:11">
      <c r="A30" s="4"/>
      <c r="B30" s="15" t="s">
        <v>31</v>
      </c>
      <c r="C30" s="15" t="s">
        <v>30</v>
      </c>
      <c r="D30" s="17" t="s">
        <v>24</v>
      </c>
      <c r="E30" s="17" t="s">
        <v>24</v>
      </c>
      <c r="F30" s="17" t="s">
        <v>24</v>
      </c>
      <c r="G30" s="17" t="s">
        <v>24</v>
      </c>
      <c r="H30" s="17" t="s">
        <v>24</v>
      </c>
      <c r="I30" s="17" t="s">
        <v>24</v>
      </c>
      <c r="J30" s="17" t="s">
        <v>24</v>
      </c>
      <c r="K30" s="5"/>
    </row>
    <row r="31" spans="1:11">
      <c r="A31" s="4"/>
      <c r="B31" s="15" t="s">
        <v>32</v>
      </c>
      <c r="C31" s="15" t="s">
        <v>30</v>
      </c>
      <c r="D31" s="17" t="s">
        <v>24</v>
      </c>
      <c r="E31" s="17" t="s">
        <v>24</v>
      </c>
      <c r="F31" s="17" t="s">
        <v>24</v>
      </c>
      <c r="G31" s="17" t="s">
        <v>24</v>
      </c>
      <c r="H31" s="17" t="s">
        <v>24</v>
      </c>
      <c r="I31" s="17" t="s">
        <v>24</v>
      </c>
      <c r="J31" s="17" t="s">
        <v>24</v>
      </c>
      <c r="K31" s="5"/>
    </row>
    <row r="32" spans="1:11">
      <c r="A32" s="4"/>
      <c r="B32" s="15" t="s">
        <v>33</v>
      </c>
      <c r="C32" s="15" t="s">
        <v>35</v>
      </c>
      <c r="D32" s="17"/>
      <c r="E32" s="17"/>
      <c r="F32" s="17"/>
      <c r="G32" s="17"/>
      <c r="H32" s="17"/>
      <c r="I32" s="17"/>
      <c r="J32" s="17"/>
      <c r="K32" s="5"/>
    </row>
    <row r="33" spans="1:11">
      <c r="A33" s="4"/>
      <c r="B33" s="15" t="s">
        <v>34</v>
      </c>
      <c r="C33" s="15" t="s">
        <v>35</v>
      </c>
      <c r="D33" s="17"/>
      <c r="E33" s="17"/>
      <c r="F33" s="17"/>
      <c r="G33" s="17"/>
      <c r="H33" s="17"/>
      <c r="I33" s="17"/>
      <c r="J33" s="17"/>
      <c r="K33" s="5"/>
    </row>
    <row r="34" spans="1:11">
      <c r="A34" s="4"/>
      <c r="B34" s="7" t="s">
        <v>46</v>
      </c>
      <c r="C34" s="9" t="s">
        <v>65</v>
      </c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5" t="s">
        <v>47</v>
      </c>
      <c r="C35" s="64" t="s">
        <v>144</v>
      </c>
      <c r="D35" s="65"/>
      <c r="E35" s="65"/>
      <c r="F35" s="65"/>
      <c r="G35" s="65"/>
      <c r="H35" s="65"/>
      <c r="I35" s="65"/>
      <c r="J35" s="66"/>
      <c r="K35" s="5"/>
    </row>
    <row r="36" spans="1:11">
      <c r="A36" s="4"/>
      <c r="B36" s="15" t="s">
        <v>48</v>
      </c>
      <c r="C36" s="64" t="s">
        <v>144</v>
      </c>
      <c r="D36" s="67"/>
      <c r="E36" s="65"/>
      <c r="F36" s="65"/>
      <c r="G36" s="65"/>
      <c r="H36" s="65"/>
      <c r="I36" s="65"/>
      <c r="J36" s="66"/>
      <c r="K36" s="5"/>
    </row>
    <row r="37" spans="1:11">
      <c r="A37" s="4"/>
      <c r="B37" s="15" t="s">
        <v>49</v>
      </c>
      <c r="C37" s="64" t="s">
        <v>144</v>
      </c>
      <c r="D37" s="65"/>
      <c r="E37" s="65"/>
      <c r="F37" s="65"/>
      <c r="G37" s="65"/>
      <c r="H37" s="65"/>
      <c r="I37" s="65"/>
      <c r="J37" s="66"/>
      <c r="K37" s="5"/>
    </row>
    <row r="38" spans="1:11">
      <c r="A38" s="4"/>
      <c r="B38" s="15" t="s">
        <v>50</v>
      </c>
      <c r="C38" s="64" t="s">
        <v>144</v>
      </c>
      <c r="D38" s="65"/>
      <c r="E38" s="65"/>
      <c r="F38" s="65"/>
      <c r="G38" s="65"/>
      <c r="H38" s="65"/>
      <c r="I38" s="65"/>
      <c r="J38" s="66"/>
      <c r="K38" s="5"/>
    </row>
    <row r="39" spans="1:11">
      <c r="A39" s="4"/>
      <c r="B39" s="15" t="s">
        <v>51</v>
      </c>
      <c r="C39" s="64" t="s">
        <v>144</v>
      </c>
      <c r="D39" s="65"/>
      <c r="E39" s="65"/>
      <c r="F39" s="65"/>
      <c r="G39" s="65"/>
      <c r="H39" s="65"/>
      <c r="I39" s="65"/>
      <c r="J39" s="66"/>
      <c r="K39" s="5"/>
    </row>
    <row r="40" spans="1:11">
      <c r="A40" s="4"/>
      <c r="B40" s="15" t="s">
        <v>52</v>
      </c>
      <c r="C40" s="64" t="s">
        <v>144</v>
      </c>
      <c r="D40" s="65"/>
      <c r="E40" s="65"/>
      <c r="F40" s="65"/>
      <c r="G40" s="65"/>
      <c r="H40" s="65"/>
      <c r="I40" s="65"/>
      <c r="J40" s="66"/>
      <c r="K40" s="5"/>
    </row>
    <row r="41" spans="1:11">
      <c r="A41" s="4"/>
      <c r="B41" s="15" t="s">
        <v>53</v>
      </c>
      <c r="C41" s="64" t="s">
        <v>144</v>
      </c>
      <c r="D41" s="65"/>
      <c r="E41" s="65"/>
      <c r="F41" s="65"/>
      <c r="G41" s="65"/>
      <c r="H41" s="65"/>
      <c r="I41" s="65"/>
      <c r="J41" s="66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139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64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 t="s">
        <v>168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19" t="s">
        <v>66</v>
      </c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</sheetData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Data!$A$4:$A$6</xm:f>
          </x14:formula1>
          <xm:sqref>D30:J31</xm:sqref>
        </x14:dataValidation>
        <x14:dataValidation type="list" allowBlank="1" showInputMessage="1" showErrorMessage="1">
          <x14:formula1>
            <xm:f>Data!$A$39:$A$46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1"/>
  <sheetViews>
    <sheetView topLeftCell="A10" workbookViewId="0">
      <selection activeCell="F42" sqref="F42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36</v>
      </c>
    </row>
    <row r="4" spans="1:9">
      <c r="A4" s="6" t="s">
        <v>24</v>
      </c>
      <c r="F4" s="6"/>
      <c r="H4" s="6"/>
    </row>
    <row r="5" spans="1:9">
      <c r="A5" s="6" t="s">
        <v>37</v>
      </c>
      <c r="F5" s="6"/>
      <c r="H5" s="6"/>
    </row>
    <row r="6" spans="1:9">
      <c r="A6" s="6" t="s">
        <v>38</v>
      </c>
      <c r="F6" s="6"/>
      <c r="H6" s="6"/>
    </row>
    <row r="7" spans="1:9">
      <c r="H7" s="6"/>
    </row>
    <row r="9" spans="1:9">
      <c r="H9" s="6"/>
    </row>
    <row r="10" spans="1:9" s="43" customFormat="1">
      <c r="H10" s="44"/>
      <c r="I10" s="44"/>
    </row>
    <row r="11" spans="1:9">
      <c r="A11" t="s">
        <v>39</v>
      </c>
      <c r="C11" s="6"/>
      <c r="H11" s="6"/>
    </row>
    <row r="12" spans="1:9">
      <c r="A12">
        <v>0.01</v>
      </c>
      <c r="B12" s="6" t="s">
        <v>42</v>
      </c>
      <c r="C12" s="6"/>
      <c r="D12" t="s">
        <v>10</v>
      </c>
      <c r="G12" s="23"/>
      <c r="H12" s="6"/>
    </row>
    <row r="13" spans="1:9">
      <c r="B13" s="6"/>
      <c r="C13" s="6"/>
      <c r="D13" t="s">
        <v>11</v>
      </c>
      <c r="G13" s="23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43</v>
      </c>
      <c r="C17" s="6"/>
      <c r="D17" t="s">
        <v>18</v>
      </c>
      <c r="H17" s="6"/>
    </row>
    <row r="18" spans="1:8">
      <c r="B18" s="6"/>
      <c r="C18" s="6"/>
    </row>
    <row r="19" spans="1:8">
      <c r="A19" s="23">
        <v>0.1</v>
      </c>
      <c r="B19" s="6" t="s">
        <v>44</v>
      </c>
      <c r="C19" s="6"/>
      <c r="D19" t="s">
        <v>28</v>
      </c>
      <c r="H19" s="6"/>
    </row>
    <row r="20" spans="1:8">
      <c r="A20" s="23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41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45</v>
      </c>
      <c r="C26" s="6"/>
      <c r="D26" t="s">
        <v>33</v>
      </c>
      <c r="H26" s="6"/>
    </row>
    <row r="27" spans="1:8">
      <c r="B27" s="6"/>
      <c r="C27" s="6"/>
      <c r="D27" t="s">
        <v>34</v>
      </c>
      <c r="H27" s="6"/>
    </row>
    <row r="28" spans="1:8">
      <c r="C28" s="6"/>
      <c r="H28" s="6"/>
    </row>
    <row r="29" spans="1:8">
      <c r="A29">
        <v>5</v>
      </c>
      <c r="B29" s="6" t="s">
        <v>40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43" customFormat="1">
      <c r="I36" s="44"/>
    </row>
    <row r="38" spans="1:9">
      <c r="A38" t="s">
        <v>150</v>
      </c>
    </row>
    <row r="39" spans="1:9">
      <c r="A39" t="s">
        <v>151</v>
      </c>
    </row>
    <row r="40" spans="1:9">
      <c r="A40" t="s">
        <v>152</v>
      </c>
    </row>
    <row r="41" spans="1:9">
      <c r="A41" t="s">
        <v>153</v>
      </c>
    </row>
    <row r="42" spans="1:9">
      <c r="A42" t="s">
        <v>155</v>
      </c>
    </row>
    <row r="43" spans="1:9">
      <c r="A43" t="s">
        <v>156</v>
      </c>
    </row>
    <row r="44" spans="1:9">
      <c r="A44" t="s">
        <v>157</v>
      </c>
    </row>
    <row r="45" spans="1:9">
      <c r="A45" t="s">
        <v>158</v>
      </c>
    </row>
    <row r="46" spans="1:9">
      <c r="A46" t="s">
        <v>154</v>
      </c>
    </row>
    <row r="48" spans="1:9" s="58" customFormat="1">
      <c r="A48" s="58" t="s">
        <v>166</v>
      </c>
      <c r="I48" s="6"/>
    </row>
    <row r="49" spans="1:9" s="58" customFormat="1">
      <c r="A49" s="63" t="s">
        <v>165</v>
      </c>
      <c r="I49" s="6"/>
    </row>
    <row r="50" spans="1:9">
      <c r="A50" s="63" t="s">
        <v>163</v>
      </c>
    </row>
    <row r="51" spans="1:9">
      <c r="A51" s="72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topLeftCell="A90" workbookViewId="0">
      <selection activeCell="F125" sqref="F125"/>
    </sheetView>
  </sheetViews>
  <sheetFormatPr defaultRowHeight="15"/>
  <cols>
    <col min="1" max="16384" width="9.140625" style="45"/>
  </cols>
  <sheetData>
    <row r="1" spans="2:5">
      <c r="B1" s="45" t="s">
        <v>117</v>
      </c>
    </row>
    <row r="2" spans="2:5">
      <c r="B2" s="29" t="s">
        <v>80</v>
      </c>
    </row>
    <row r="3" spans="2:5">
      <c r="C3" s="48">
        <v>1</v>
      </c>
      <c r="D3" s="30" t="s">
        <v>81</v>
      </c>
      <c r="E3" s="24"/>
    </row>
    <row r="4" spans="2:5">
      <c r="C4" s="26">
        <v>5.9</v>
      </c>
      <c r="D4" s="30" t="s">
        <v>81</v>
      </c>
      <c r="E4" s="24"/>
    </row>
    <row r="5" spans="2:5">
      <c r="B5" s="29"/>
      <c r="C5" s="48">
        <v>6</v>
      </c>
      <c r="D5" s="30" t="s">
        <v>86</v>
      </c>
      <c r="E5" s="24"/>
    </row>
    <row r="6" spans="2:5">
      <c r="B6" s="33"/>
      <c r="C6" s="28">
        <v>6.9</v>
      </c>
      <c r="D6" s="46" t="s">
        <v>86</v>
      </c>
      <c r="E6" s="24"/>
    </row>
    <row r="7" spans="2:5">
      <c r="B7" s="29"/>
      <c r="C7" s="28">
        <v>7</v>
      </c>
      <c r="D7" s="46" t="s">
        <v>88</v>
      </c>
      <c r="E7" s="24"/>
    </row>
    <row r="8" spans="2:5">
      <c r="B8" s="29"/>
      <c r="C8" s="28">
        <v>8</v>
      </c>
      <c r="D8" s="46" t="s">
        <v>88</v>
      </c>
      <c r="E8" s="24"/>
    </row>
    <row r="9" spans="2:5">
      <c r="B9" s="29"/>
      <c r="C9" s="28">
        <v>8.1</v>
      </c>
      <c r="D9" s="46" t="s">
        <v>92</v>
      </c>
      <c r="E9" s="24"/>
    </row>
    <row r="10" spans="2:5">
      <c r="B10" s="29" t="s">
        <v>94</v>
      </c>
      <c r="C10" s="28"/>
      <c r="D10" s="30"/>
      <c r="E10" s="24"/>
    </row>
    <row r="11" spans="2:5">
      <c r="C11" s="28" t="s">
        <v>79</v>
      </c>
      <c r="D11" s="46" t="s">
        <v>83</v>
      </c>
      <c r="E11" s="24"/>
    </row>
    <row r="12" spans="2:5">
      <c r="B12" s="29"/>
      <c r="C12" s="26">
        <v>10</v>
      </c>
      <c r="D12" s="30" t="s">
        <v>87</v>
      </c>
      <c r="E12" s="24"/>
    </row>
    <row r="13" spans="2:5">
      <c r="B13" s="29"/>
      <c r="C13" s="32">
        <v>99</v>
      </c>
      <c r="D13" s="46" t="s">
        <v>87</v>
      </c>
      <c r="E13" s="24"/>
    </row>
    <row r="14" spans="2:5">
      <c r="B14" s="29"/>
      <c r="C14" s="32">
        <v>100</v>
      </c>
      <c r="D14" s="30" t="s">
        <v>89</v>
      </c>
      <c r="E14" s="24"/>
    </row>
    <row r="15" spans="2:5">
      <c r="B15" s="29"/>
      <c r="C15" s="32">
        <v>299</v>
      </c>
      <c r="D15" s="46" t="s">
        <v>89</v>
      </c>
      <c r="E15" s="24"/>
    </row>
    <row r="16" spans="2:5">
      <c r="B16" s="29"/>
      <c r="C16" s="32">
        <v>300</v>
      </c>
      <c r="D16" s="30" t="s">
        <v>93</v>
      </c>
      <c r="E16" s="24"/>
    </row>
    <row r="17" spans="2:5">
      <c r="B17" s="29"/>
      <c r="C17" s="32">
        <v>499</v>
      </c>
      <c r="D17" s="46" t="s">
        <v>93</v>
      </c>
      <c r="E17" s="24"/>
    </row>
    <row r="18" spans="2:5">
      <c r="B18" s="29"/>
      <c r="C18" s="32">
        <v>999</v>
      </c>
      <c r="D18" s="31" t="s">
        <v>97</v>
      </c>
      <c r="E18" s="24"/>
    </row>
    <row r="19" spans="2:5">
      <c r="B19" s="29" t="s">
        <v>100</v>
      </c>
      <c r="C19" s="28"/>
      <c r="D19" s="30"/>
      <c r="E19" s="24"/>
    </row>
    <row r="20" spans="2:5">
      <c r="C20" s="27" t="s">
        <v>40</v>
      </c>
      <c r="D20" s="31" t="s">
        <v>83</v>
      </c>
      <c r="E20" s="24"/>
    </row>
    <row r="21" spans="2:5">
      <c r="B21" s="29"/>
      <c r="C21" s="26">
        <v>5</v>
      </c>
      <c r="D21" s="30" t="s">
        <v>87</v>
      </c>
      <c r="E21" s="24"/>
    </row>
    <row r="22" spans="2:5">
      <c r="B22" s="29"/>
      <c r="C22" s="27">
        <v>49</v>
      </c>
      <c r="D22" s="31" t="s">
        <v>87</v>
      </c>
      <c r="E22" s="24"/>
    </row>
    <row r="23" spans="2:5">
      <c r="B23" s="29"/>
      <c r="C23" s="26">
        <v>50</v>
      </c>
      <c r="D23" s="30" t="s">
        <v>89</v>
      </c>
      <c r="E23" s="24"/>
    </row>
    <row r="24" spans="2:5">
      <c r="B24" s="29"/>
      <c r="C24" s="27">
        <v>149</v>
      </c>
      <c r="D24" s="31" t="s">
        <v>89</v>
      </c>
      <c r="E24" s="24"/>
    </row>
    <row r="25" spans="2:5">
      <c r="B25" s="29"/>
      <c r="C25" s="26">
        <v>150</v>
      </c>
      <c r="D25" s="30" t="s">
        <v>93</v>
      </c>
      <c r="E25" s="24"/>
    </row>
    <row r="26" spans="2:5">
      <c r="B26" s="33"/>
      <c r="C26" s="27">
        <v>299</v>
      </c>
      <c r="D26" s="31" t="s">
        <v>93</v>
      </c>
      <c r="E26" s="24"/>
    </row>
    <row r="27" spans="2:5">
      <c r="B27" s="33"/>
      <c r="C27" s="27">
        <v>300</v>
      </c>
      <c r="D27" s="31" t="s">
        <v>97</v>
      </c>
      <c r="E27" s="24"/>
    </row>
    <row r="28" spans="2:5">
      <c r="B28" s="29" t="s">
        <v>106</v>
      </c>
      <c r="C28" s="26"/>
      <c r="D28" s="30"/>
      <c r="E28" s="24"/>
    </row>
    <row r="29" spans="2:5">
      <c r="C29" s="27" t="s">
        <v>40</v>
      </c>
      <c r="D29" s="31" t="s">
        <v>83</v>
      </c>
      <c r="E29" s="24"/>
    </row>
    <row r="30" spans="2:5">
      <c r="B30" s="33"/>
      <c r="C30" s="26">
        <v>5</v>
      </c>
      <c r="D30" s="30" t="s">
        <v>108</v>
      </c>
      <c r="E30" s="24"/>
    </row>
    <row r="31" spans="2:5">
      <c r="B31" s="33"/>
      <c r="C31" s="27">
        <v>20</v>
      </c>
      <c r="D31" s="31" t="s">
        <v>108</v>
      </c>
      <c r="E31" s="24"/>
    </row>
    <row r="32" spans="2:5">
      <c r="B32" s="29"/>
      <c r="C32" s="26">
        <v>21</v>
      </c>
      <c r="D32" s="30" t="s">
        <v>89</v>
      </c>
      <c r="E32" s="41"/>
    </row>
    <row r="33" spans="2:5">
      <c r="B33" s="33"/>
      <c r="C33" s="26">
        <v>59</v>
      </c>
      <c r="D33" s="30" t="s">
        <v>89</v>
      </c>
      <c r="E33" s="41"/>
    </row>
    <row r="34" spans="2:5">
      <c r="B34" s="29"/>
      <c r="C34" s="26">
        <v>60</v>
      </c>
      <c r="D34" s="30" t="s">
        <v>113</v>
      </c>
      <c r="E34" s="41"/>
    </row>
    <row r="35" spans="2:5">
      <c r="B35" s="29"/>
      <c r="C35" s="27">
        <v>89</v>
      </c>
      <c r="D35" s="31" t="s">
        <v>113</v>
      </c>
      <c r="E35" s="41"/>
    </row>
    <row r="36" spans="2:5">
      <c r="B36" s="29"/>
      <c r="C36" s="26">
        <v>90</v>
      </c>
      <c r="D36" s="30" t="s">
        <v>114</v>
      </c>
      <c r="E36" s="42"/>
    </row>
    <row r="37" spans="2:5">
      <c r="B37" s="29"/>
      <c r="C37" s="27">
        <v>199</v>
      </c>
      <c r="D37" s="31" t="s">
        <v>114</v>
      </c>
      <c r="E37" s="42"/>
    </row>
    <row r="38" spans="2:5">
      <c r="B38" s="29"/>
      <c r="C38" s="27">
        <v>200</v>
      </c>
      <c r="D38" s="31" t="s">
        <v>97</v>
      </c>
      <c r="E38" s="42"/>
    </row>
    <row r="39" spans="2:5">
      <c r="B39" s="29" t="s">
        <v>82</v>
      </c>
    </row>
    <row r="40" spans="2:5">
      <c r="C40" s="27" t="s">
        <v>40</v>
      </c>
      <c r="D40" s="31" t="s">
        <v>83</v>
      </c>
      <c r="E40" s="25"/>
    </row>
    <row r="41" spans="2:5">
      <c r="B41" s="29"/>
      <c r="C41" s="26">
        <v>5</v>
      </c>
      <c r="D41" s="30" t="s">
        <v>87</v>
      </c>
      <c r="E41" s="25"/>
    </row>
    <row r="42" spans="2:5">
      <c r="B42" s="29"/>
      <c r="C42" s="27">
        <v>20</v>
      </c>
      <c r="D42" s="31" t="s">
        <v>87</v>
      </c>
      <c r="E42" s="25"/>
    </row>
    <row r="43" spans="2:5">
      <c r="B43" s="29"/>
      <c r="C43" s="26">
        <v>21</v>
      </c>
      <c r="D43" s="30" t="s">
        <v>89</v>
      </c>
      <c r="E43" s="25"/>
    </row>
    <row r="44" spans="2:5">
      <c r="B44" s="29"/>
      <c r="C44" s="27">
        <v>59</v>
      </c>
      <c r="D44" s="31" t="s">
        <v>89</v>
      </c>
      <c r="E44" s="25"/>
    </row>
    <row r="45" spans="2:5">
      <c r="B45" s="29"/>
      <c r="C45" s="26">
        <v>60</v>
      </c>
      <c r="D45" s="30" t="s">
        <v>93</v>
      </c>
      <c r="E45" s="25"/>
    </row>
    <row r="46" spans="2:5">
      <c r="B46" s="29"/>
      <c r="C46" s="27">
        <v>89</v>
      </c>
      <c r="D46" s="31" t="s">
        <v>93</v>
      </c>
      <c r="E46" s="24"/>
    </row>
    <row r="47" spans="2:5">
      <c r="B47" s="33"/>
      <c r="C47" s="26">
        <v>90</v>
      </c>
      <c r="D47" s="31" t="s">
        <v>95</v>
      </c>
      <c r="E47" s="25"/>
    </row>
    <row r="48" spans="2:5">
      <c r="B48" s="33"/>
      <c r="C48" s="27">
        <v>199</v>
      </c>
      <c r="D48" s="31" t="s">
        <v>95</v>
      </c>
      <c r="E48" s="25"/>
    </row>
    <row r="49" spans="2:5">
      <c r="B49" s="33"/>
      <c r="C49" s="27">
        <v>200</v>
      </c>
      <c r="D49" s="31" t="s">
        <v>97</v>
      </c>
      <c r="E49" s="25"/>
    </row>
    <row r="50" spans="2:5">
      <c r="B50" s="29" t="s">
        <v>99</v>
      </c>
      <c r="C50" s="26"/>
      <c r="D50" s="30"/>
      <c r="E50" s="25"/>
    </row>
    <row r="51" spans="2:5">
      <c r="B51" s="29"/>
      <c r="C51" s="27" t="s">
        <v>40</v>
      </c>
      <c r="D51" s="31" t="s">
        <v>83</v>
      </c>
      <c r="E51" s="25"/>
    </row>
    <row r="52" spans="2:5">
      <c r="C52" s="27">
        <v>5</v>
      </c>
      <c r="D52" s="31" t="s">
        <v>87</v>
      </c>
      <c r="E52" s="24"/>
    </row>
    <row r="53" spans="2:5">
      <c r="C53" s="27">
        <v>15</v>
      </c>
      <c r="D53" s="31" t="s">
        <v>87</v>
      </c>
      <c r="E53" s="24"/>
    </row>
    <row r="54" spans="2:5">
      <c r="C54" s="27">
        <v>16</v>
      </c>
      <c r="D54" s="31" t="s">
        <v>89</v>
      </c>
      <c r="E54" s="24"/>
    </row>
    <row r="55" spans="2:5">
      <c r="B55" s="29"/>
      <c r="C55" s="26">
        <v>49</v>
      </c>
      <c r="D55" s="31" t="s">
        <v>89</v>
      </c>
      <c r="E55" s="25"/>
    </row>
    <row r="56" spans="2:5">
      <c r="B56" s="29"/>
      <c r="C56" s="26">
        <v>50</v>
      </c>
      <c r="D56" s="31" t="s">
        <v>90</v>
      </c>
      <c r="E56" s="25"/>
    </row>
    <row r="57" spans="2:5">
      <c r="B57" s="29"/>
      <c r="C57" s="27">
        <v>89</v>
      </c>
      <c r="D57" s="31" t="s">
        <v>90</v>
      </c>
      <c r="E57" s="25"/>
    </row>
    <row r="58" spans="2:5">
      <c r="B58" s="33"/>
      <c r="C58" s="27">
        <v>90</v>
      </c>
      <c r="D58" s="31" t="s">
        <v>93</v>
      </c>
      <c r="E58" s="25"/>
    </row>
    <row r="59" spans="2:5">
      <c r="B59" s="29" t="s">
        <v>101</v>
      </c>
      <c r="C59" s="26"/>
      <c r="D59" s="30"/>
      <c r="E59" s="36"/>
    </row>
    <row r="60" spans="2:5">
      <c r="C60" s="27" t="s">
        <v>42</v>
      </c>
      <c r="D60" s="31" t="s">
        <v>83</v>
      </c>
      <c r="E60" s="25"/>
    </row>
    <row r="61" spans="2:5">
      <c r="B61" s="29"/>
      <c r="C61" s="26">
        <v>0.01</v>
      </c>
      <c r="D61" s="31" t="s">
        <v>87</v>
      </c>
      <c r="E61" s="25"/>
    </row>
    <row r="62" spans="2:5">
      <c r="B62" s="29"/>
      <c r="C62" s="27">
        <v>0.19</v>
      </c>
      <c r="D62" s="31" t="s">
        <v>87</v>
      </c>
      <c r="E62" s="25"/>
    </row>
    <row r="63" spans="2:5">
      <c r="B63" s="29"/>
      <c r="C63" s="27">
        <v>1</v>
      </c>
      <c r="D63" s="31" t="s">
        <v>90</v>
      </c>
      <c r="E63" s="25"/>
    </row>
    <row r="64" spans="2:5">
      <c r="B64" s="33"/>
      <c r="C64" s="27">
        <v>5</v>
      </c>
      <c r="D64" s="31" t="s">
        <v>93</v>
      </c>
      <c r="E64" s="25"/>
    </row>
    <row r="65" spans="2:5">
      <c r="B65" s="29"/>
      <c r="C65" s="27">
        <v>12</v>
      </c>
      <c r="D65" s="31" t="s">
        <v>95</v>
      </c>
      <c r="E65" s="25"/>
    </row>
    <row r="66" spans="2:5">
      <c r="B66" s="29"/>
      <c r="C66" s="27">
        <v>12.1</v>
      </c>
      <c r="D66" s="31" t="s">
        <v>97</v>
      </c>
      <c r="E66" s="25"/>
    </row>
    <row r="67" spans="2:5">
      <c r="B67" s="29" t="s">
        <v>111</v>
      </c>
      <c r="C67" s="26"/>
      <c r="D67" s="30"/>
      <c r="E67" s="36"/>
    </row>
    <row r="68" spans="2:5">
      <c r="C68" s="26" t="s">
        <v>42</v>
      </c>
      <c r="D68" s="31" t="s">
        <v>83</v>
      </c>
      <c r="E68" s="41"/>
    </row>
    <row r="69" spans="2:5">
      <c r="B69" s="29"/>
      <c r="C69" s="27">
        <v>0.01</v>
      </c>
      <c r="D69" s="31" t="s">
        <v>87</v>
      </c>
      <c r="E69" s="41"/>
    </row>
    <row r="70" spans="2:5">
      <c r="B70" s="29"/>
      <c r="C70" s="26">
        <v>0.04</v>
      </c>
      <c r="D70" s="31" t="s">
        <v>93</v>
      </c>
      <c r="E70" s="41"/>
    </row>
    <row r="71" spans="2:5">
      <c r="B71" s="29"/>
      <c r="C71" s="26">
        <v>0.1</v>
      </c>
      <c r="D71" s="31" t="s">
        <v>95</v>
      </c>
      <c r="E71" s="41"/>
    </row>
    <row r="72" spans="2:5">
      <c r="B72" s="33"/>
      <c r="C72" s="27">
        <v>0.4</v>
      </c>
      <c r="D72" s="31" t="s">
        <v>124</v>
      </c>
      <c r="E72" s="41"/>
    </row>
    <row r="73" spans="2:5">
      <c r="B73" s="29" t="s">
        <v>84</v>
      </c>
    </row>
    <row r="74" spans="2:5">
      <c r="C74" s="27" t="s">
        <v>42</v>
      </c>
      <c r="D74" s="31" t="s">
        <v>83</v>
      </c>
    </row>
    <row r="75" spans="2:5">
      <c r="B75" s="35"/>
      <c r="C75" s="27">
        <v>0.01</v>
      </c>
      <c r="D75" s="31" t="s">
        <v>87</v>
      </c>
    </row>
    <row r="76" spans="2:5">
      <c r="B76" s="35"/>
      <c r="C76" s="27">
        <v>0.09</v>
      </c>
      <c r="D76" s="31" t="s">
        <v>87</v>
      </c>
    </row>
    <row r="77" spans="2:5">
      <c r="B77" s="35"/>
      <c r="C77" s="27">
        <v>0.1</v>
      </c>
      <c r="D77" s="31" t="s">
        <v>90</v>
      </c>
    </row>
    <row r="78" spans="2:5">
      <c r="B78" s="29"/>
      <c r="C78" s="27">
        <v>0.2</v>
      </c>
      <c r="D78" s="31" t="s">
        <v>93</v>
      </c>
    </row>
    <row r="79" spans="2:5">
      <c r="B79" s="35"/>
      <c r="C79" s="27">
        <v>0.3</v>
      </c>
      <c r="D79" s="31" t="s">
        <v>95</v>
      </c>
    </row>
    <row r="80" spans="2:5">
      <c r="B80" s="47" t="s">
        <v>96</v>
      </c>
      <c r="C80" s="27"/>
      <c r="D80" s="31"/>
    </row>
    <row r="81" spans="2:4">
      <c r="C81" s="27" t="s">
        <v>42</v>
      </c>
      <c r="D81" s="31" t="s">
        <v>83</v>
      </c>
    </row>
    <row r="82" spans="2:4">
      <c r="B82" s="47"/>
      <c r="C82" s="27">
        <v>0.01</v>
      </c>
      <c r="D82" s="31" t="s">
        <v>87</v>
      </c>
    </row>
    <row r="83" spans="2:4">
      <c r="B83" s="47"/>
      <c r="C83" s="27">
        <v>0.2</v>
      </c>
      <c r="D83" s="31" t="s">
        <v>91</v>
      </c>
    </row>
    <row r="84" spans="2:4">
      <c r="B84" s="47"/>
      <c r="C84" s="27">
        <v>1</v>
      </c>
      <c r="D84" s="31" t="s">
        <v>93</v>
      </c>
    </row>
    <row r="85" spans="2:4">
      <c r="B85" s="47"/>
      <c r="C85" s="27">
        <v>2</v>
      </c>
      <c r="D85" s="31" t="s">
        <v>124</v>
      </c>
    </row>
    <row r="86" spans="2:4">
      <c r="B86" s="35" t="s">
        <v>126</v>
      </c>
      <c r="C86" s="27"/>
      <c r="D86" s="31"/>
    </row>
    <row r="87" spans="2:4">
      <c r="C87" s="27" t="s">
        <v>41</v>
      </c>
      <c r="D87" s="31" t="s">
        <v>83</v>
      </c>
    </row>
    <row r="88" spans="2:4">
      <c r="B88" s="35"/>
      <c r="C88" s="27">
        <v>1</v>
      </c>
      <c r="D88" s="31" t="s">
        <v>87</v>
      </c>
    </row>
    <row r="89" spans="2:4">
      <c r="B89" s="35"/>
      <c r="C89" s="27">
        <v>10</v>
      </c>
      <c r="D89" s="31" t="s">
        <v>87</v>
      </c>
    </row>
    <row r="90" spans="2:4">
      <c r="B90" s="35"/>
      <c r="C90" s="27">
        <v>50</v>
      </c>
      <c r="D90" s="31" t="s">
        <v>89</v>
      </c>
    </row>
    <row r="91" spans="2:4">
      <c r="B91" s="35"/>
      <c r="C91" s="27">
        <v>150</v>
      </c>
      <c r="D91" s="31" t="s">
        <v>90</v>
      </c>
    </row>
    <row r="92" spans="2:4">
      <c r="B92" s="35"/>
      <c r="C92" s="27">
        <v>200</v>
      </c>
      <c r="D92" s="31" t="s">
        <v>93</v>
      </c>
    </row>
    <row r="93" spans="2:4">
      <c r="B93" s="35"/>
      <c r="C93" s="27">
        <v>350</v>
      </c>
      <c r="D93" s="31" t="s">
        <v>95</v>
      </c>
    </row>
    <row r="94" spans="2:4">
      <c r="B94" s="35"/>
      <c r="C94" s="27">
        <v>500</v>
      </c>
      <c r="D94" s="31" t="s">
        <v>97</v>
      </c>
    </row>
    <row r="95" spans="2:4">
      <c r="B95" s="35" t="s">
        <v>85</v>
      </c>
    </row>
    <row r="96" spans="2:4">
      <c r="C96" s="27" t="s">
        <v>41</v>
      </c>
      <c r="D96" s="31" t="s">
        <v>83</v>
      </c>
    </row>
    <row r="97" spans="2:4">
      <c r="B97" s="35"/>
      <c r="C97" s="27">
        <v>1</v>
      </c>
      <c r="D97" s="31" t="s">
        <v>87</v>
      </c>
    </row>
    <row r="98" spans="2:4">
      <c r="B98" s="35"/>
      <c r="C98" s="27">
        <v>9</v>
      </c>
      <c r="D98" s="31" t="s">
        <v>87</v>
      </c>
    </row>
    <row r="99" spans="2:4">
      <c r="B99" s="35"/>
      <c r="C99" s="27">
        <v>10</v>
      </c>
      <c r="D99" s="31" t="s">
        <v>91</v>
      </c>
    </row>
    <row r="100" spans="2:4">
      <c r="B100" s="47"/>
      <c r="C100" s="27">
        <v>20</v>
      </c>
      <c r="D100" s="31" t="s">
        <v>90</v>
      </c>
    </row>
    <row r="101" spans="2:4">
      <c r="B101" s="47"/>
      <c r="C101" s="27">
        <v>30</v>
      </c>
      <c r="D101" s="31" t="s">
        <v>93</v>
      </c>
    </row>
    <row r="102" spans="2:4">
      <c r="B102" s="47"/>
      <c r="C102" s="27">
        <v>40</v>
      </c>
      <c r="D102" s="31" t="s">
        <v>95</v>
      </c>
    </row>
    <row r="103" spans="2:4">
      <c r="B103" s="47"/>
      <c r="C103" s="27">
        <v>50</v>
      </c>
      <c r="D103" s="31" t="s">
        <v>124</v>
      </c>
    </row>
    <row r="104" spans="2:4">
      <c r="B104" s="37" t="s">
        <v>98</v>
      </c>
      <c r="C104" s="34"/>
      <c r="D104" s="38"/>
    </row>
    <row r="105" spans="2:4">
      <c r="C105" s="27" t="s">
        <v>41</v>
      </c>
      <c r="D105" s="39" t="s">
        <v>83</v>
      </c>
    </row>
    <row r="106" spans="2:4">
      <c r="B106" s="37"/>
      <c r="C106" s="34">
        <v>1</v>
      </c>
      <c r="D106" s="38" t="s">
        <v>87</v>
      </c>
    </row>
    <row r="107" spans="2:4">
      <c r="B107" s="37"/>
      <c r="C107" s="27">
        <v>9</v>
      </c>
      <c r="D107" s="39" t="s">
        <v>87</v>
      </c>
    </row>
    <row r="108" spans="2:4">
      <c r="B108" s="37"/>
      <c r="C108" s="34">
        <v>10</v>
      </c>
      <c r="D108" s="39" t="s">
        <v>90</v>
      </c>
    </row>
    <row r="109" spans="2:4">
      <c r="B109" s="37"/>
      <c r="C109" s="27">
        <v>40</v>
      </c>
      <c r="D109" s="39" t="s">
        <v>93</v>
      </c>
    </row>
    <row r="110" spans="2:4">
      <c r="B110" s="37"/>
      <c r="C110" s="27">
        <v>50</v>
      </c>
      <c r="D110" s="39" t="s">
        <v>95</v>
      </c>
    </row>
    <row r="111" spans="2:4">
      <c r="B111" s="37" t="s">
        <v>102</v>
      </c>
      <c r="C111" s="34"/>
      <c r="D111" s="38"/>
    </row>
    <row r="112" spans="2:4">
      <c r="B112" s="37"/>
      <c r="C112" s="34">
        <v>-10</v>
      </c>
      <c r="D112" s="38" t="s">
        <v>103</v>
      </c>
    </row>
    <row r="113" spans="2:4">
      <c r="C113" s="27">
        <v>-0.5</v>
      </c>
      <c r="D113" s="39" t="s">
        <v>103</v>
      </c>
    </row>
    <row r="114" spans="2:4">
      <c r="B114" s="37"/>
      <c r="C114" s="34">
        <v>-0.51</v>
      </c>
      <c r="D114" s="38" t="s">
        <v>104</v>
      </c>
    </row>
    <row r="115" spans="2:4">
      <c r="B115" s="37"/>
      <c r="C115" s="40">
        <v>0.5</v>
      </c>
      <c r="D115" s="39" t="s">
        <v>104</v>
      </c>
    </row>
    <row r="116" spans="2:4">
      <c r="B116" s="37"/>
      <c r="C116" s="27">
        <v>0.51</v>
      </c>
      <c r="D116" s="39" t="s">
        <v>105</v>
      </c>
    </row>
    <row r="117" spans="2:4">
      <c r="B117" s="37" t="s">
        <v>128</v>
      </c>
      <c r="C117" s="34" t="s">
        <v>37</v>
      </c>
      <c r="D117" s="38" t="s">
        <v>130</v>
      </c>
    </row>
    <row r="118" spans="2:4">
      <c r="C118" s="34" t="s">
        <v>38</v>
      </c>
      <c r="D118" s="38" t="s">
        <v>127</v>
      </c>
    </row>
    <row r="119" spans="2:4">
      <c r="B119" s="37" t="s">
        <v>129</v>
      </c>
      <c r="C119" s="34" t="s">
        <v>37</v>
      </c>
      <c r="D119" s="38" t="s">
        <v>131</v>
      </c>
    </row>
    <row r="120" spans="2:4">
      <c r="C120" s="34" t="s">
        <v>38</v>
      </c>
      <c r="D120" s="38" t="s">
        <v>127</v>
      </c>
    </row>
    <row r="121" spans="2:4">
      <c r="B121" s="37" t="s">
        <v>132</v>
      </c>
      <c r="C121" s="34" t="s">
        <v>45</v>
      </c>
      <c r="D121" s="38" t="s">
        <v>127</v>
      </c>
    </row>
    <row r="122" spans="2:4">
      <c r="C122" s="34">
        <v>1.2</v>
      </c>
      <c r="D122" s="38" t="s">
        <v>130</v>
      </c>
    </row>
    <row r="123" spans="2:4">
      <c r="B123" s="37" t="s">
        <v>133</v>
      </c>
      <c r="C123" s="34" t="s">
        <v>45</v>
      </c>
      <c r="D123" s="38" t="s">
        <v>127</v>
      </c>
    </row>
    <row r="124" spans="2:4">
      <c r="C124" s="34">
        <v>1.2</v>
      </c>
      <c r="D124" s="38" t="s">
        <v>131</v>
      </c>
    </row>
    <row r="125" spans="2:4">
      <c r="B125" s="35" t="s">
        <v>18</v>
      </c>
    </row>
    <row r="126" spans="2:4">
      <c r="C126" s="27" t="s">
        <v>43</v>
      </c>
      <c r="D126" s="31" t="s">
        <v>134</v>
      </c>
    </row>
    <row r="127" spans="2:4">
      <c r="B127" s="35"/>
      <c r="C127" s="27">
        <v>0.05</v>
      </c>
      <c r="D127" s="31" t="s">
        <v>135</v>
      </c>
    </row>
    <row r="128" spans="2:4">
      <c r="B128" s="35"/>
      <c r="C128" s="27">
        <v>0.3</v>
      </c>
      <c r="D128" s="31" t="s">
        <v>87</v>
      </c>
    </row>
    <row r="129" spans="2:4">
      <c r="B129" s="35"/>
      <c r="C129" s="27">
        <v>1</v>
      </c>
      <c r="D129" s="31" t="s">
        <v>91</v>
      </c>
    </row>
    <row r="130" spans="2:4">
      <c r="B130" s="47"/>
      <c r="C130" s="27">
        <v>2.5</v>
      </c>
      <c r="D130" s="31" t="s">
        <v>90</v>
      </c>
    </row>
    <row r="131" spans="2:4">
      <c r="B131" s="47"/>
      <c r="C131" s="27">
        <v>5</v>
      </c>
      <c r="D131" s="31" t="s">
        <v>93</v>
      </c>
    </row>
    <row r="132" spans="2:4">
      <c r="B132" s="47"/>
      <c r="C132" s="27">
        <v>20</v>
      </c>
      <c r="D132" s="31" t="s">
        <v>95</v>
      </c>
    </row>
    <row r="133" spans="2:4">
      <c r="B133" s="47"/>
      <c r="C133" s="27">
        <v>40</v>
      </c>
      <c r="D133" s="31" t="s">
        <v>97</v>
      </c>
    </row>
    <row r="134" spans="2:4">
      <c r="B134" s="35" t="s">
        <v>136</v>
      </c>
    </row>
    <row r="135" spans="2:4">
      <c r="C135" s="27" t="s">
        <v>40</v>
      </c>
      <c r="D135" s="31" t="s">
        <v>134</v>
      </c>
    </row>
    <row r="136" spans="2:4">
      <c r="B136" s="35"/>
      <c r="C136" s="27">
        <v>5</v>
      </c>
      <c r="D136" s="31" t="s">
        <v>135</v>
      </c>
    </row>
    <row r="137" spans="2:4">
      <c r="B137" s="35"/>
      <c r="C137" s="27">
        <v>75</v>
      </c>
      <c r="D137" s="31" t="s">
        <v>87</v>
      </c>
    </row>
    <row r="138" spans="2:4">
      <c r="B138" s="35"/>
      <c r="C138" s="27">
        <v>80</v>
      </c>
      <c r="D138" s="31" t="s">
        <v>89</v>
      </c>
    </row>
    <row r="139" spans="2:4">
      <c r="B139" s="47"/>
      <c r="C139" s="27">
        <v>90</v>
      </c>
      <c r="D139" s="31" t="s">
        <v>93</v>
      </c>
    </row>
    <row r="140" spans="2:4">
      <c r="B140" s="47"/>
      <c r="C140" s="27">
        <v>95</v>
      </c>
      <c r="D140" s="31" t="s">
        <v>95</v>
      </c>
    </row>
    <row r="141" spans="2:4">
      <c r="B141" s="35" t="s">
        <v>137</v>
      </c>
    </row>
    <row r="142" spans="2:4">
      <c r="C142" s="27" t="s">
        <v>42</v>
      </c>
      <c r="D142" s="31" t="s">
        <v>134</v>
      </c>
    </row>
    <row r="143" spans="2:4">
      <c r="B143" s="35"/>
      <c r="C143" s="27">
        <v>0.01</v>
      </c>
      <c r="D143" s="31" t="s">
        <v>138</v>
      </c>
    </row>
    <row r="144" spans="2:4">
      <c r="B144" s="35"/>
      <c r="C144" s="27">
        <v>0.2</v>
      </c>
      <c r="D144" s="31" t="s">
        <v>87</v>
      </c>
    </row>
    <row r="145" spans="2:4">
      <c r="B145" s="35"/>
      <c r="C145" s="27">
        <v>0.6</v>
      </c>
      <c r="D145" s="31" t="s">
        <v>127</v>
      </c>
    </row>
    <row r="146" spans="2:4">
      <c r="B146" s="47"/>
      <c r="C146" s="27">
        <v>1.1000000000000001</v>
      </c>
      <c r="D146" s="31" t="s">
        <v>93</v>
      </c>
    </row>
    <row r="147" spans="2:4">
      <c r="B147" s="47"/>
      <c r="C147" s="27">
        <v>2</v>
      </c>
      <c r="D147" s="31" t="s">
        <v>95</v>
      </c>
    </row>
    <row r="148" spans="2:4">
      <c r="C148" s="27">
        <v>5</v>
      </c>
      <c r="D148" s="31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35" sqref="G35"/>
    </sheetView>
  </sheetViews>
  <sheetFormatPr defaultRowHeight="15"/>
  <sheetData>
    <row r="1" spans="1:13" ht="15.75" thickBot="1">
      <c r="A1" s="50"/>
      <c r="B1" s="50"/>
      <c r="C1" s="50"/>
      <c r="D1" s="50"/>
      <c r="F1" s="58"/>
      <c r="G1" s="58" t="s">
        <v>109</v>
      </c>
      <c r="H1" s="58" t="s">
        <v>110</v>
      </c>
      <c r="I1" s="58"/>
      <c r="J1" s="58"/>
      <c r="K1" s="58"/>
      <c r="L1" s="58" t="s">
        <v>112</v>
      </c>
      <c r="M1" s="58"/>
    </row>
    <row r="2" spans="1:13" ht="16.5" thickBot="1">
      <c r="A2" s="50"/>
      <c r="B2" s="53" t="s">
        <v>119</v>
      </c>
      <c r="C2" s="53" t="s">
        <v>120</v>
      </c>
      <c r="D2" s="50"/>
      <c r="F2" s="60">
        <v>5</v>
      </c>
      <c r="G2" s="58">
        <v>0.3</v>
      </c>
      <c r="H2" s="59">
        <v>5</v>
      </c>
      <c r="I2" s="59">
        <v>0.7</v>
      </c>
      <c r="J2" s="58"/>
      <c r="K2" s="58"/>
      <c r="L2" s="58">
        <v>-3</v>
      </c>
      <c r="M2" s="58" t="s">
        <v>121</v>
      </c>
    </row>
    <row r="3" spans="1:13">
      <c r="A3" s="49" t="s">
        <v>107</v>
      </c>
      <c r="B3" s="56">
        <f>Full!D8</f>
        <v>0</v>
      </c>
      <c r="C3" s="54"/>
      <c r="D3" s="50"/>
      <c r="F3" s="60">
        <v>7.8571428571428577</v>
      </c>
      <c r="G3" s="58">
        <v>0.4</v>
      </c>
      <c r="H3" s="59">
        <v>7.8571428571428577</v>
      </c>
      <c r="I3" s="59">
        <v>0.8</v>
      </c>
      <c r="J3" s="58"/>
      <c r="K3" s="58"/>
      <c r="L3" s="58">
        <v>-0.6</v>
      </c>
      <c r="M3" s="58" t="s">
        <v>121</v>
      </c>
    </row>
    <row r="4" spans="1:13">
      <c r="A4" s="49" t="s">
        <v>6</v>
      </c>
      <c r="B4" s="56">
        <f>Full!D10</f>
        <v>0</v>
      </c>
      <c r="C4" s="52" t="e">
        <f>VLOOKUP(B4,F2:G25,2)</f>
        <v>#N/A</v>
      </c>
      <c r="D4" s="50"/>
      <c r="F4" s="60">
        <v>10.714285714285715</v>
      </c>
      <c r="G4" s="58">
        <v>0.5</v>
      </c>
      <c r="H4" s="59">
        <v>10.714285714285715</v>
      </c>
      <c r="I4" s="59">
        <v>0.9</v>
      </c>
      <c r="J4" s="58"/>
      <c r="K4" s="58"/>
      <c r="L4" s="58">
        <v>-0.5</v>
      </c>
      <c r="M4" s="58" t="s">
        <v>122</v>
      </c>
    </row>
    <row r="5" spans="1:13" ht="15.75" thickBot="1">
      <c r="A5" s="51" t="s">
        <v>5</v>
      </c>
      <c r="B5" s="57">
        <f>Full!D9</f>
        <v>0</v>
      </c>
      <c r="C5" s="61" t="e">
        <f>VLOOKUP(B5,H2:I25,2)</f>
        <v>#N/A</v>
      </c>
      <c r="D5" s="50"/>
      <c r="F5" s="60">
        <v>13.571428571428573</v>
      </c>
      <c r="G5" s="58">
        <v>0.6</v>
      </c>
      <c r="H5" s="59">
        <v>13.571428571428573</v>
      </c>
      <c r="I5" s="59">
        <v>1</v>
      </c>
      <c r="J5" s="58"/>
      <c r="K5" s="58"/>
      <c r="L5" s="58">
        <v>0.5</v>
      </c>
      <c r="M5" s="58" t="s">
        <v>122</v>
      </c>
    </row>
    <row r="6" spans="1:13" ht="18.75">
      <c r="A6" s="55" t="s">
        <v>112</v>
      </c>
      <c r="B6" s="55" t="e">
        <f>+B3+0.5+C4+C5-12.1</f>
        <v>#N/A</v>
      </c>
      <c r="C6" s="50"/>
      <c r="D6" s="50"/>
      <c r="F6" s="60">
        <v>16.428571428571431</v>
      </c>
      <c r="G6" s="58">
        <v>0.7</v>
      </c>
      <c r="H6" s="59">
        <v>16.428571428571431</v>
      </c>
      <c r="I6" s="59">
        <v>1.1000000000000001</v>
      </c>
      <c r="J6" s="58"/>
      <c r="K6" s="58"/>
      <c r="L6" s="58">
        <v>0.6</v>
      </c>
      <c r="M6" s="58" t="s">
        <v>123</v>
      </c>
    </row>
    <row r="7" spans="1:13">
      <c r="A7" s="50"/>
      <c r="B7" s="61" t="e">
        <f>VLOOKUP(B6,L2:M6,2)</f>
        <v>#N/A</v>
      </c>
      <c r="C7" s="50"/>
      <c r="D7" s="50"/>
      <c r="F7" s="60">
        <v>19.285714285714288</v>
      </c>
      <c r="G7" s="58">
        <v>0.8</v>
      </c>
      <c r="H7" s="59">
        <v>19.285714285714288</v>
      </c>
      <c r="I7" s="59">
        <v>1.2</v>
      </c>
      <c r="J7" s="58"/>
      <c r="K7" s="58"/>
      <c r="L7" s="58"/>
      <c r="M7" s="58"/>
    </row>
    <row r="8" spans="1:13">
      <c r="A8" s="50"/>
      <c r="B8" s="50"/>
      <c r="C8" s="50"/>
      <c r="D8" s="50"/>
      <c r="F8" s="60">
        <v>22.142857142857146</v>
      </c>
      <c r="G8" s="58">
        <v>0.9</v>
      </c>
      <c r="H8" s="59">
        <v>22.142857142857146</v>
      </c>
      <c r="I8" s="59">
        <v>1.3</v>
      </c>
      <c r="J8" s="58"/>
      <c r="K8" s="58"/>
      <c r="L8" s="58"/>
      <c r="M8" s="58"/>
    </row>
    <row r="9" spans="1:13">
      <c r="F9" s="60">
        <v>25</v>
      </c>
      <c r="G9" s="58">
        <v>1</v>
      </c>
      <c r="H9" s="59">
        <v>25</v>
      </c>
      <c r="I9" s="59">
        <v>1.4</v>
      </c>
      <c r="J9" s="58"/>
      <c r="K9" s="58"/>
      <c r="L9" s="58"/>
      <c r="M9" s="58"/>
    </row>
    <row r="10" spans="1:13">
      <c r="F10" s="60">
        <v>33.333333333333336</v>
      </c>
      <c r="G10" s="58">
        <v>1.1000000000000001</v>
      </c>
      <c r="H10" s="59">
        <v>33.33</v>
      </c>
      <c r="I10" s="59">
        <v>1.5</v>
      </c>
      <c r="J10" s="58"/>
      <c r="K10" s="58"/>
      <c r="L10" s="58"/>
      <c r="M10" s="58"/>
    </row>
    <row r="11" spans="1:13">
      <c r="F11" s="60">
        <v>41.666666666666671</v>
      </c>
      <c r="G11" s="58">
        <v>1.2</v>
      </c>
      <c r="H11" s="59">
        <v>41.66</v>
      </c>
      <c r="I11" s="59">
        <v>1.6</v>
      </c>
      <c r="J11" s="58"/>
      <c r="K11" s="58"/>
      <c r="L11" s="58"/>
      <c r="M11" s="58"/>
    </row>
    <row r="12" spans="1:13">
      <c r="F12" s="60">
        <v>50</v>
      </c>
      <c r="G12" s="58">
        <v>1.3</v>
      </c>
      <c r="H12" s="59">
        <v>50</v>
      </c>
      <c r="I12" s="59">
        <v>1.7</v>
      </c>
      <c r="J12" s="58"/>
      <c r="K12" s="58"/>
      <c r="L12" s="58"/>
      <c r="M12" s="58"/>
    </row>
    <row r="13" spans="1:13">
      <c r="F13" s="60">
        <v>62.5</v>
      </c>
      <c r="G13" s="58">
        <v>1.4</v>
      </c>
      <c r="H13" s="59">
        <v>62.5</v>
      </c>
      <c r="I13" s="59">
        <v>1.8</v>
      </c>
      <c r="J13" s="58"/>
      <c r="K13" s="58"/>
      <c r="L13" s="58"/>
      <c r="M13" s="58"/>
    </row>
    <row r="14" spans="1:13">
      <c r="F14" s="60">
        <v>75</v>
      </c>
      <c r="G14" s="58">
        <v>1.5</v>
      </c>
      <c r="H14" s="59">
        <v>75</v>
      </c>
      <c r="I14" s="59">
        <v>1.9</v>
      </c>
      <c r="J14" s="58"/>
      <c r="K14" s="58"/>
      <c r="L14" s="58"/>
      <c r="M14" s="58"/>
    </row>
    <row r="15" spans="1:13">
      <c r="F15" s="60">
        <v>100</v>
      </c>
      <c r="G15" s="58">
        <v>1.6</v>
      </c>
      <c r="H15" s="59">
        <v>100</v>
      </c>
      <c r="I15" s="59">
        <v>2</v>
      </c>
      <c r="J15" s="58"/>
      <c r="K15" s="58"/>
      <c r="L15" s="58"/>
      <c r="M15" s="58"/>
    </row>
    <row r="16" spans="1:13">
      <c r="F16" s="60">
        <v>125</v>
      </c>
      <c r="G16" s="58">
        <v>1.7</v>
      </c>
      <c r="H16" s="59">
        <v>125</v>
      </c>
      <c r="I16" s="59">
        <v>2.1</v>
      </c>
      <c r="J16" s="58"/>
      <c r="K16" s="58"/>
      <c r="L16" s="58"/>
      <c r="M16" s="58"/>
    </row>
    <row r="17" spans="6:9">
      <c r="F17" s="60">
        <v>150</v>
      </c>
      <c r="G17" s="58">
        <v>1.8</v>
      </c>
      <c r="H17" s="59">
        <v>150</v>
      </c>
      <c r="I17" s="59">
        <v>2.2000000000000002</v>
      </c>
    </row>
    <row r="18" spans="6:9">
      <c r="F18" s="60">
        <v>200</v>
      </c>
      <c r="G18" s="58">
        <v>1.9</v>
      </c>
      <c r="H18" s="59">
        <v>200</v>
      </c>
      <c r="I18" s="59">
        <v>2.2999999999999998</v>
      </c>
    </row>
    <row r="19" spans="6:9">
      <c r="F19" s="60">
        <v>250</v>
      </c>
      <c r="G19" s="58">
        <v>2</v>
      </c>
      <c r="H19" s="59">
        <v>250</v>
      </c>
      <c r="I19" s="59">
        <v>2.4</v>
      </c>
    </row>
    <row r="20" spans="6:9">
      <c r="F20" s="60">
        <v>300</v>
      </c>
      <c r="G20" s="58">
        <v>2.1</v>
      </c>
      <c r="H20" s="59">
        <v>300</v>
      </c>
      <c r="I20" s="59">
        <v>2.5</v>
      </c>
    </row>
    <row r="21" spans="6:9">
      <c r="F21" s="60">
        <v>400</v>
      </c>
      <c r="G21" s="58">
        <v>2.2000000000000002</v>
      </c>
      <c r="H21" s="59">
        <v>400</v>
      </c>
      <c r="I21" s="59">
        <v>2.6</v>
      </c>
    </row>
    <row r="22" spans="6:9">
      <c r="F22" s="60">
        <v>533.33333333333337</v>
      </c>
      <c r="G22" s="58">
        <v>2.2999999999999998</v>
      </c>
      <c r="H22" s="59">
        <v>533.33000000000004</v>
      </c>
      <c r="I22" s="59">
        <v>2.7</v>
      </c>
    </row>
    <row r="23" spans="6:9">
      <c r="F23" s="60">
        <v>666.66666666666674</v>
      </c>
      <c r="G23" s="58">
        <v>2.4</v>
      </c>
      <c r="H23" s="59">
        <v>666.66000000000008</v>
      </c>
      <c r="I23" s="59">
        <v>2.8</v>
      </c>
    </row>
    <row r="24" spans="6:9">
      <c r="F24" s="60">
        <v>800</v>
      </c>
      <c r="G24" s="58">
        <v>2.5</v>
      </c>
      <c r="H24" s="59">
        <v>800</v>
      </c>
      <c r="I24" s="59">
        <v>2.9</v>
      </c>
    </row>
    <row r="25" spans="6:9">
      <c r="F25" s="60">
        <v>1000</v>
      </c>
      <c r="G25" s="58">
        <v>2.6</v>
      </c>
      <c r="H25" s="59">
        <v>1000</v>
      </c>
      <c r="I25" s="59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A95774-A821-4583-9635-0526EC0231DF}"/>
</file>

<file path=customXml/itemProps2.xml><?xml version="1.0" encoding="utf-8"?>
<ds:datastoreItem xmlns:ds="http://schemas.openxmlformats.org/officeDocument/2006/customXml" ds:itemID="{E825C705-F70D-4A02-A25E-1C5BE3A012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</vt:lpstr>
      <vt:lpstr>Short</vt:lpstr>
      <vt:lpstr>SRT</vt:lpstr>
      <vt:lpstr>Multi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2017-07-13T03:05:36Z</cp:lastPrinted>
  <dcterms:created xsi:type="dcterms:W3CDTF">2017-07-10T05:27:40Z</dcterms:created>
  <dcterms:modified xsi:type="dcterms:W3CDTF">2017-07-13T03:40:08Z</dcterms:modified>
</cp:coreProperties>
</file>