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calcPr calcId="145621"/>
</workbook>
</file>

<file path=xl/calcChain.xml><?xml version="1.0" encoding="utf-8"?>
<calcChain xmlns="http://schemas.openxmlformats.org/spreadsheetml/2006/main"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D14" i="17"/>
  <c r="G14" i="17" s="1"/>
  <c r="D13" i="17"/>
  <c r="G13" i="17" s="1"/>
  <c r="D12" i="17"/>
  <c r="G12" i="17" s="1"/>
  <c r="G11" i="17"/>
  <c r="G10" i="17"/>
  <c r="G9" i="17"/>
  <c r="G8" i="17"/>
  <c r="J5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E12" i="9"/>
  <c r="D12" i="9"/>
  <c r="E11" i="9"/>
  <c r="F11" i="9"/>
  <c r="D11" i="9"/>
  <c r="J5" i="1" l="1"/>
  <c r="J4" i="1"/>
  <c r="J5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7" i="9" l="1"/>
  <c r="E17" i="9"/>
  <c r="F17" i="9"/>
  <c r="J26" i="1"/>
  <c r="J25" i="1"/>
  <c r="I25" i="1"/>
  <c r="I26" i="1"/>
  <c r="D24" i="4"/>
  <c r="D25" i="4"/>
  <c r="E26" i="1"/>
  <c r="E25" i="1"/>
  <c r="F26" i="1"/>
  <c r="F25" i="1"/>
  <c r="D25" i="1"/>
  <c r="D26" i="1"/>
  <c r="H26" i="1"/>
  <c r="H25" i="1"/>
  <c r="G26" i="1"/>
  <c r="G25" i="1"/>
</calcChain>
</file>

<file path=xl/sharedStrings.xml><?xml version="1.0" encoding="utf-8"?>
<sst xmlns="http://schemas.openxmlformats.org/spreadsheetml/2006/main" count="1128" uniqueCount="213">
  <si>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</si>
  <si>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</si>
  <si>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</si>
  <si>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</si>
  <si>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</si>
  <si>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</si>
  <si>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</si>
  <si>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</si>
  <si>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</si>
  <si>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</si>
  <si>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</si>
  <si>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</si>
  <si>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</si>
  <si>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</si>
  <si>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</si>
  <si>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</si>
  <si>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</si>
  <si>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</si>
  <si>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</si>
  <si>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</si>
  <si>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</si>
  <si>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</si>
  <si>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</si>
  <si>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</si>
  <si>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</si>
  <si>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</si>
  <si>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</si>
  <si>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</si>
  <si>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</si>
  <si>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</si>
  <si>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</si>
  <si>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</si>
  <si>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</si>
  <si>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</si>
  <si>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</si>
  <si>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</si>
  <si>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</si>
  <si>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</si>
  <si>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</si>
  <si>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</si>
  <si>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</si>
  <si>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</si>
  <si>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</si>
  <si>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</si>
  <si>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</si>
  <si>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</si>
  <si>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</si>
  <si>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</si>
  <si>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</si>
  <si>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</si>
  <si>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</si>
  <si>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</si>
  <si>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</si>
  <si>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</si>
  <si>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</si>
  <si>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</si>
  <si>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</si>
  <si>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</si>
  <si>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</si>
  <si>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</si>
  <si>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</si>
  <si>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</si>
  <si>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</si>
  <si>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</si>
  <si>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</si>
  <si>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</si>
  <si>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</si>
  <si>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</si>
  <si>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</si>
  <si>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</si>
  <si>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</si>
  <si>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</si>
  <si>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</si>
  <si>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</si>
  <si>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</si>
  <si>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</si>
  <si>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</si>
  <si>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</si>
  <si>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</si>
  <si>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</si>
  <si>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</si>
  <si>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</si>
  <si>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</si>
  <si>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</si>
  <si>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</si>
  <si>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</si>
  <si>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</si>
  <si>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</si>
  <si>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</si>
  <si>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</si>
  <si>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</si>
  <si>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</si>
  <si>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</si>
  <si>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</si>
  <si>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</si>
  <si>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</si>
  <si>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</si>
  <si>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</si>
  <si>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</si>
  <si>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</si>
  <si>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</si>
  <si>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</si>
  <si>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</si>
  <si>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</si>
  <si>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</si>
  <si>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</si>
  <si>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</si>
  <si>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</si>
  <si>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</si>
  <si>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</si>
  <si>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</si>
  <si>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</si>
  <si>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</si>
  <si>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</si>
  <si>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</si>
  <si>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</si>
  <si>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</si>
  <si>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</si>
  <si>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</si>
  <si>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</si>
  <si>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</si>
  <si>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</si>
  <si>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</si>
  <si>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</si>
  <si>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</si>
  <si>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</si>
  <si>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</si>
  <si>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</si>
  <si>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</si>
  <si>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</si>
  <si>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</si>
  <si>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</si>
  <si>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</si>
  <si>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</si>
  <si>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</si>
  <si>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</si>
  <si>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</si>
  <si>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</si>
  <si>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</si>
  <si>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</si>
  <si>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</si>
  <si>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</si>
  <si>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</si>
  <si>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</si>
  <si>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</si>
  <si>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</si>
  <si>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</si>
  <si>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</si>
  <si>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</si>
  <si>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</si>
  <si>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</si>
  <si>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</si>
  <si>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</si>
  <si>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</si>
  <si>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</si>
  <si>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</si>
  <si>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</si>
  <si>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</si>
  <si>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</si>
  <si>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</si>
  <si>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</si>
  <si>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</si>
  <si>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</si>
  <si>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A more complete analysis can be carried out by an accedited microbiological laboratory if required.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</si>
  <si>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</si>
  <si>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</si>
  <si>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</si>
  <si>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</si>
  <si>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</si>
  <si>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</si>
  <si>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</si>
  <si>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</si>
  <si>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</si>
  <si>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</si>
  <si>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The high iron/managnese content may cause staining, taste and odour issues. The high chloride level indicates possible salt water intrusion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</si>
  <si>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</si>
  <si>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</si>
  <si>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</si>
  <si>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</si>
  <si>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</si>
  <si>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</si>
  <si>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</si>
  <si>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</si>
  <si>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</si>
  <si>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</si>
  <si>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</si>
  <si>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</si>
  <si>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</si>
  <si>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</si>
  <si>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</si>
  <si>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</si>
  <si>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</si>
  <si>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</si>
  <si>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</si>
  <si>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</si>
  <si>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</si>
  <si>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</si>
  <si>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</si>
  <si>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</si>
  <si>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</si>
  <si>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</si>
  <si>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Rev2.9</t>
  </si>
  <si>
    <t>THINK WATER PUKEKOHE</t>
  </si>
  <si>
    <t>SEA PRODUCT</t>
  </si>
  <si>
    <t>20170714CHM01</t>
  </si>
  <si>
    <r>
      <t xml:space="preserve">Comments: </t>
    </r>
    <r>
      <rPr>
        <sz val="8"/>
        <color theme="1"/>
        <rFont val="Arial"/>
        <family val="2"/>
      </rPr>
      <t>The sample was slightly discoloured with some significant sediment.</t>
    </r>
  </si>
  <si>
    <t>HYDRAMECH</t>
  </si>
  <si>
    <t>CRAIG FORMAN</t>
  </si>
  <si>
    <t>The sample was clear with no significant sediment .</t>
  </si>
  <si>
    <t>The sample was clear  with no  significant sediment .</t>
  </si>
  <si>
    <t>The sample was clear with no significant sediment.</t>
  </si>
  <si>
    <t>20170830SRT01A</t>
  </si>
  <si>
    <t>Re-tested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</si>
</sst>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35</xdr:row>
      <xdr:rowOff>65941</xdr:rowOff>
    </xdr:from>
    <xdr:to>
      <xdr:col>1</xdr:col>
      <xdr:colOff>1318847</xdr:colOff>
      <xdr:row>36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27</xdr:row>
      <xdr:rowOff>58614</xdr:rowOff>
    </xdr:from>
    <xdr:to>
      <xdr:col>1</xdr:col>
      <xdr:colOff>1318847</xdr:colOff>
      <xdr:row>28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5"/>
  <sheetViews>
    <sheetView view="pageLayout" topLeftCell="A13" zoomScale="130" zoomScaleNormal="110" zoomScalePageLayoutView="130" workbookViewId="0">
      <selection activeCell="D13" sqref="D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Rev2.9</v>
      </c>
    </row>
    <row r="2" spans="1:11">
      <c r="J2" s="13"/>
    </row>
    <row r="3" spans="1:11">
      <c r="B3" s="1" t="s">
        <v>202</v>
      </c>
      <c r="F3" s="8"/>
      <c r="G3" s="8"/>
      <c r="H3" s="9" t="s">
        <v>158</v>
      </c>
      <c r="J3" s="69" t="s">
        <v>204</v>
      </c>
    </row>
    <row r="4" spans="1:11" ht="15.75">
      <c r="B4" s="3" t="s">
        <v>203</v>
      </c>
      <c r="F4" s="8"/>
      <c r="G4" s="8"/>
      <c r="H4" s="9" t="s">
        <v>56</v>
      </c>
      <c r="J4" s="70">
        <v>42972</v>
      </c>
    </row>
    <row r="5" spans="1:11">
      <c r="B5" s="9" t="s">
        <v>140</v>
      </c>
      <c r="C5" s="78" t="s">
        <v>142</v>
      </c>
      <c r="F5" s="8"/>
      <c r="G5" s="8"/>
      <c r="H5" s="9" t="s">
        <v>57</v>
      </c>
      <c r="J5" s="70">
        <f ca="1">TODAY()</f>
        <v>42982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>
        <v>8.5</v>
      </c>
      <c r="E8" s="11" t="s">
        <v>66</v>
      </c>
      <c r="F8" s="11" t="s">
        <v>23</v>
      </c>
      <c r="G8" s="11" t="str">
        <f>VLOOKUP(D8,Lookup!C3:D7,2)</f>
        <v>Alkaline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>
        <v>220</v>
      </c>
      <c r="E9" s="11" t="s">
        <v>23</v>
      </c>
      <c r="F9" s="11" t="s">
        <v>23</v>
      </c>
      <c r="G9" s="11" t="str">
        <f>VLOOKUP(D9,Lookup!C18:D25,2)</f>
        <v>High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>
        <v>10</v>
      </c>
      <c r="E10" s="11" t="s">
        <v>67</v>
      </c>
      <c r="F10" s="11" t="s">
        <v>23</v>
      </c>
      <c r="G10" s="11" t="str">
        <f>VLOOKUP(D10,Lookup!C27:D33,2)</f>
        <v>Soft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>
        <v>5</v>
      </c>
      <c r="E11" s="11" t="s">
        <v>23</v>
      </c>
      <c r="F11" s="11" t="s">
        <v>23</v>
      </c>
      <c r="G11" s="11" t="str">
        <f>VLOOKUP(D11,Lookup!C35:D41,2)</f>
        <v>Soft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5</v>
      </c>
      <c r="E12" s="11" t="s">
        <v>23</v>
      </c>
      <c r="F12" s="11" t="s">
        <v>23</v>
      </c>
      <c r="G12" s="11" t="str">
        <f>VLOOKUP(D12,Lookup!C35:D41,2)</f>
        <v>Soft</v>
      </c>
      <c r="H12" s="99" t="s">
        <v>160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1.3502649900292811</v>
      </c>
      <c r="E13" s="11" t="s">
        <v>23</v>
      </c>
      <c r="F13" s="11" t="s">
        <v>23</v>
      </c>
      <c r="G13" s="11" t="str">
        <f>VLOOKUP(D13,Lookup!C98:D103,2)</f>
        <v>Low</v>
      </c>
      <c r="H13" s="99" t="s">
        <v>160</v>
      </c>
      <c r="I13" s="100"/>
      <c r="J13" s="101"/>
      <c r="K13" s="5"/>
    </row>
    <row r="14" spans="1:11">
      <c r="A14" s="4"/>
      <c r="B14" s="10" t="s">
        <v>120</v>
      </c>
      <c r="C14" s="11" t="s">
        <v>23</v>
      </c>
      <c r="D14" s="14">
        <f>+D8+0.5+VLOOKUP(D9,LSI!$F$2:$G$25,2)+VLOOKUP(D10,LSI!$H$2:$I$25,2)-12.1</f>
        <v>-0.39999999999999858</v>
      </c>
      <c r="E14" s="11" t="s">
        <v>23</v>
      </c>
      <c r="F14" s="11" t="s">
        <v>23</v>
      </c>
      <c r="G14" s="11" t="str">
        <f>VLOOKUP(D14,Lookup!C105:D109,2)</f>
        <v>Normal</v>
      </c>
      <c r="H14" s="99" t="s">
        <v>160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>
        <v>20</v>
      </c>
      <c r="E15" s="11" t="s">
        <v>23</v>
      </c>
      <c r="F15" s="11" t="s">
        <v>23</v>
      </c>
      <c r="G15" s="11" t="str">
        <f>VLOOKUP(D15,Lookup!C43:D50,2)</f>
        <v>Moderate</v>
      </c>
      <c r="H15" s="99"/>
      <c r="I15" s="100"/>
      <c r="J15" s="101"/>
      <c r="K15" s="5"/>
    </row>
    <row r="16" spans="1:11" ht="15">
      <c r="A16" s="4"/>
      <c r="B16" s="10" t="s">
        <v>111</v>
      </c>
      <c r="C16" s="10" t="s">
        <v>112</v>
      </c>
      <c r="D16" s="15" t="s">
        <v>39</v>
      </c>
      <c r="E16" s="11" t="s">
        <v>23</v>
      </c>
      <c r="F16" s="11">
        <v>50</v>
      </c>
      <c r="G16" s="11" t="str">
        <f>VLOOKUP(D16,Lookup!C89:D96,2)</f>
        <v>Not Detected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87">
        <v>0.1</v>
      </c>
      <c r="E17" s="11" t="s">
        <v>68</v>
      </c>
      <c r="F17" s="11" t="s">
        <v>23</v>
      </c>
      <c r="G17" s="11" t="str">
        <f>VLOOKUP(D17,Lookup!C52:D59,2)</f>
        <v>Moderate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 t="s">
        <v>40</v>
      </c>
      <c r="E18" s="11" t="s">
        <v>69</v>
      </c>
      <c r="F18" s="11">
        <v>0.4</v>
      </c>
      <c r="G18" s="11" t="str">
        <f>VLOOKUP(D18,Lookup!C61:D65,2)</f>
        <v>Not Detected</v>
      </c>
      <c r="H18" s="99" t="s">
        <v>70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>
        <v>0.04</v>
      </c>
      <c r="E19" s="11" t="s">
        <v>42</v>
      </c>
      <c r="F19" s="11" t="s">
        <v>23</v>
      </c>
      <c r="G19" s="11" t="str">
        <f>VLOOKUP(D19,Lookup!C67:D72,2)</f>
        <v>Low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 t="s">
        <v>40</v>
      </c>
      <c r="E20" s="11" t="s">
        <v>39</v>
      </c>
      <c r="F20" s="15">
        <v>2</v>
      </c>
      <c r="G20" s="11" t="str">
        <f>VLOOKUP(D20,Lookup!C74:D78,2)</f>
        <v>Not Detected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>
        <v>290</v>
      </c>
      <c r="E21" s="11" t="s">
        <v>71</v>
      </c>
      <c r="F21" s="11" t="s">
        <v>23</v>
      </c>
      <c r="G21" s="11" t="str">
        <f>VLOOKUP(D21,Lookup!C9:D16,2)</f>
        <v>Moderate</v>
      </c>
      <c r="H21" s="99" t="s">
        <v>160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>
        <v>23</v>
      </c>
      <c r="E22" s="11" t="s">
        <v>72</v>
      </c>
      <c r="F22" s="11" t="s">
        <v>23</v>
      </c>
      <c r="G22" s="11" t="str">
        <f>VLOOKUP(D22,Lookup!C80:D87,2)</f>
        <v>Low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>
        <v>110</v>
      </c>
      <c r="E23" s="11" t="s">
        <v>67</v>
      </c>
      <c r="F23" s="11" t="s">
        <v>23</v>
      </c>
      <c r="G23" s="11" t="str">
        <f>VLOOKUP(D23,Lookup!C80:D87,2)</f>
        <v>Moderate</v>
      </c>
      <c r="H23" s="99"/>
      <c r="I23" s="100"/>
      <c r="J23" s="101"/>
      <c r="K23" s="5"/>
    </row>
    <row r="24" spans="1:11">
      <c r="A24" s="4"/>
      <c r="B24" s="10" t="s">
        <v>193</v>
      </c>
      <c r="C24" s="10" t="s">
        <v>194</v>
      </c>
      <c r="D24" s="14">
        <f>D25/10</f>
        <v>41.7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193</v>
      </c>
      <c r="C25" s="10" t="s">
        <v>195</v>
      </c>
      <c r="D25" s="15">
        <v>417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87">
        <v>0.11</v>
      </c>
      <c r="E26" s="11" t="s">
        <v>73</v>
      </c>
      <c r="F26" s="11" t="s">
        <v>23</v>
      </c>
      <c r="G26" s="11" t="str">
        <f>VLOOKUP(D26,Lookup!C124:D131,2)</f>
        <v>Very Low</v>
      </c>
      <c r="H26" s="99"/>
      <c r="I26" s="100"/>
      <c r="J26" s="101"/>
      <c r="K26" s="5"/>
    </row>
    <row r="27" spans="1:11">
      <c r="A27" s="4"/>
      <c r="B27" s="10" t="s">
        <v>171</v>
      </c>
      <c r="C27" s="10" t="s">
        <v>172</v>
      </c>
      <c r="D27" s="15" t="s">
        <v>23</v>
      </c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>
        <v>88.7</v>
      </c>
      <c r="E28" s="11" t="s">
        <v>23</v>
      </c>
      <c r="F28" s="11" t="s">
        <v>23</v>
      </c>
      <c r="G28" s="11" t="str">
        <f>VLOOKUP(D28,Lookup!C133:D139,2)</f>
        <v>Moderate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205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/>
      <c r="C31" s="94"/>
      <c r="K31" s="5"/>
    </row>
    <row r="32" spans="1:11">
      <c r="A32" s="4"/>
      <c r="B32" s="61" t="s">
        <v>64</v>
      </c>
      <c r="C32" s="62" t="s">
        <v>134</v>
      </c>
      <c r="D32" s="63"/>
      <c r="E32" s="63"/>
      <c r="F32" s="63"/>
      <c r="G32" s="63"/>
      <c r="H32" s="63"/>
      <c r="I32" s="63"/>
      <c r="J32" s="63"/>
      <c r="K32" s="5"/>
    </row>
    <row r="33" spans="1:11">
      <c r="A33" s="4"/>
      <c r="B33" s="55" t="s">
        <v>65</v>
      </c>
      <c r="C33" s="98" t="s">
        <v>135</v>
      </c>
      <c r="D33" s="98"/>
      <c r="E33" s="98"/>
      <c r="F33" s="98"/>
      <c r="G33" s="98"/>
      <c r="H33" s="98"/>
      <c r="I33" s="98"/>
      <c r="J33" s="98"/>
      <c r="K33" s="5"/>
    </row>
    <row r="34" spans="1:11">
      <c r="A34" s="4"/>
      <c r="B34" s="55" t="s">
        <v>24</v>
      </c>
      <c r="C34" s="97" t="s">
        <v>136</v>
      </c>
      <c r="D34" s="98"/>
      <c r="E34" s="98"/>
      <c r="F34" s="98"/>
      <c r="G34" s="98"/>
      <c r="H34" s="98"/>
      <c r="I34" s="98"/>
      <c r="J34" s="98"/>
      <c r="K34" s="5"/>
    </row>
    <row r="35" spans="1:11">
      <c r="A35" s="4"/>
      <c r="B35" s="55"/>
      <c r="C35" s="93"/>
      <c r="D35" s="94"/>
      <c r="E35" s="94"/>
      <c r="F35" s="94"/>
      <c r="G35" s="94"/>
      <c r="H35" s="94"/>
      <c r="I35" s="94"/>
      <c r="J35" s="94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133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60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156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12" t="s">
        <v>62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4:J34"/>
    <mergeCell ref="C33:J33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Rev2.9</v>
      </c>
    </row>
    <row r="2" spans="1:11" ht="23.25">
      <c r="B2" s="2" t="s">
        <v>189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Rev2.9</v>
      </c>
    </row>
    <row r="2" spans="1:11" ht="23.25">
      <c r="B2" s="2" t="s">
        <v>190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 t="s">
        <v>157</v>
      </c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193</v>
      </c>
      <c r="C19" s="95" t="s">
        <v>198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171</v>
      </c>
      <c r="C21" s="10" t="s">
        <v>172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137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137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137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137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137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3"/>
      <c r="D33" s="83"/>
      <c r="E33" s="83"/>
      <c r="F33" s="83"/>
      <c r="G33" s="83"/>
      <c r="H33" s="83"/>
      <c r="I33" s="83"/>
      <c r="J33" s="83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182</v>
      </c>
      <c r="J1" s="13" t="str">
        <f>'R-ALL'!J1</f>
        <v>Rev2.9</v>
      </c>
    </row>
    <row r="2" spans="1:11">
      <c r="J2" s="13"/>
    </row>
    <row r="3" spans="1:11" ht="22.5" customHeight="1">
      <c r="B3" s="90" t="s">
        <v>185</v>
      </c>
      <c r="C3" s="105"/>
      <c r="D3" s="105"/>
      <c r="E3" s="105"/>
      <c r="F3" s="105"/>
      <c r="G3" s="8"/>
      <c r="H3" s="90" t="s">
        <v>158</v>
      </c>
      <c r="I3" s="105"/>
      <c r="J3" s="105"/>
    </row>
    <row r="4" spans="1:11" ht="22.5" customHeight="1">
      <c r="B4" s="90" t="s">
        <v>186</v>
      </c>
      <c r="C4" s="105"/>
      <c r="D4" s="105"/>
      <c r="E4" s="105"/>
      <c r="F4" s="105"/>
      <c r="G4" s="8"/>
      <c r="H4" s="90" t="s">
        <v>56</v>
      </c>
      <c r="I4" s="105"/>
      <c r="J4" s="105"/>
    </row>
    <row r="5" spans="1:11" ht="22.5" customHeight="1">
      <c r="B5" s="90" t="s">
        <v>140</v>
      </c>
      <c r="C5" s="106"/>
      <c r="D5" s="106"/>
      <c r="E5" s="106"/>
      <c r="F5" s="106"/>
      <c r="G5" s="8"/>
      <c r="H5" s="90" t="s">
        <v>184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183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111</v>
      </c>
      <c r="C17" s="10" t="s">
        <v>112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193</v>
      </c>
      <c r="C25" s="10" t="s">
        <v>194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193</v>
      </c>
      <c r="C26" s="10" t="s">
        <v>195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171</v>
      </c>
      <c r="C28" s="10" t="s">
        <v>172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191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191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191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191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191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191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191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200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140</v>
      </c>
    </row>
    <row r="39" spans="1:9">
      <c r="A39" t="s">
        <v>141</v>
      </c>
    </row>
    <row r="40" spans="1:9">
      <c r="A40" t="s">
        <v>142</v>
      </c>
    </row>
    <row r="41" spans="1:9">
      <c r="A41" t="s">
        <v>143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 s="51" customFormat="1">
      <c r="A46" s="51" t="s">
        <v>157</v>
      </c>
      <c r="I46" s="6"/>
    </row>
    <row r="47" spans="1:9">
      <c r="A47" t="s">
        <v>144</v>
      </c>
    </row>
    <row r="49" spans="1:9" s="51" customFormat="1">
      <c r="A49" s="51" t="s">
        <v>154</v>
      </c>
      <c r="I49" s="6"/>
    </row>
    <row r="50" spans="1:9" s="51" customFormat="1">
      <c r="A50" s="56" t="s">
        <v>153</v>
      </c>
      <c r="I50" s="6"/>
    </row>
    <row r="51" spans="1:9">
      <c r="A51" s="56" t="s">
        <v>151</v>
      </c>
    </row>
    <row r="52" spans="1:9">
      <c r="A52" s="64" t="s">
        <v>152</v>
      </c>
    </row>
    <row r="54" spans="1:9">
      <c r="A54" t="s">
        <v>179</v>
      </c>
      <c r="B54" t="s">
        <v>181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180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workbookViewId="0">
      <selection activeCell="H11" sqref="H11"/>
    </sheetView>
  </sheetViews>
  <sheetFormatPr defaultRowHeight="15"/>
  <cols>
    <col min="1" max="16384" width="9.140625" style="38"/>
  </cols>
  <sheetData>
    <row r="1" spans="2:5">
      <c r="B1" s="38" t="s">
        <v>113</v>
      </c>
    </row>
    <row r="2" spans="2:5">
      <c r="B2" s="22" t="s">
        <v>76</v>
      </c>
    </row>
    <row r="3" spans="2:5">
      <c r="C3" s="41">
        <v>1</v>
      </c>
      <c r="D3" s="23" t="s">
        <v>77</v>
      </c>
      <c r="E3" s="17"/>
    </row>
    <row r="4" spans="2:5">
      <c r="C4" s="19">
        <v>5.5</v>
      </c>
      <c r="D4" s="23" t="s">
        <v>77</v>
      </c>
      <c r="E4" s="17"/>
    </row>
    <row r="5" spans="2:5">
      <c r="B5" s="22"/>
      <c r="C5" s="41">
        <v>5.7</v>
      </c>
      <c r="D5" s="23" t="s">
        <v>82</v>
      </c>
      <c r="E5" s="17"/>
    </row>
    <row r="6" spans="2:5">
      <c r="B6" s="22"/>
      <c r="C6" s="21">
        <v>7</v>
      </c>
      <c r="D6" s="39" t="s">
        <v>84</v>
      </c>
      <c r="E6" s="17"/>
    </row>
    <row r="7" spans="2:5">
      <c r="B7" s="22"/>
      <c r="C7" s="21">
        <v>8.1</v>
      </c>
      <c r="D7" s="39" t="s">
        <v>88</v>
      </c>
      <c r="E7" s="17"/>
    </row>
    <row r="8" spans="2:5">
      <c r="B8" s="22" t="s">
        <v>90</v>
      </c>
      <c r="C8" s="21"/>
      <c r="D8" s="23"/>
      <c r="E8" s="17"/>
    </row>
    <row r="9" spans="2:5">
      <c r="C9" s="21" t="s">
        <v>75</v>
      </c>
      <c r="D9" s="39" t="s">
        <v>79</v>
      </c>
      <c r="E9" s="17"/>
    </row>
    <row r="10" spans="2:5">
      <c r="B10" s="22"/>
      <c r="C10" s="19">
        <v>10</v>
      </c>
      <c r="D10" s="23" t="s">
        <v>83</v>
      </c>
      <c r="E10" s="17"/>
    </row>
    <row r="11" spans="2:5">
      <c r="B11" s="22"/>
      <c r="C11" s="25">
        <v>99</v>
      </c>
      <c r="D11" s="39" t="s">
        <v>83</v>
      </c>
      <c r="E11" s="17"/>
    </row>
    <row r="12" spans="2:5">
      <c r="B12" s="22"/>
      <c r="C12" s="25">
        <v>100</v>
      </c>
      <c r="D12" s="23" t="s">
        <v>85</v>
      </c>
      <c r="E12" s="17"/>
    </row>
    <row r="13" spans="2:5">
      <c r="B13" s="22"/>
      <c r="C13" s="25">
        <v>299</v>
      </c>
      <c r="D13" s="39" t="s">
        <v>85</v>
      </c>
      <c r="E13" s="17"/>
    </row>
    <row r="14" spans="2:5">
      <c r="B14" s="22"/>
      <c r="C14" s="25">
        <v>300</v>
      </c>
      <c r="D14" s="23" t="s">
        <v>89</v>
      </c>
      <c r="E14" s="17"/>
    </row>
    <row r="15" spans="2:5">
      <c r="B15" s="22"/>
      <c r="C15" s="25">
        <v>499</v>
      </c>
      <c r="D15" s="39" t="s">
        <v>89</v>
      </c>
      <c r="E15" s="17"/>
    </row>
    <row r="16" spans="2:5">
      <c r="B16" s="22"/>
      <c r="C16" s="25">
        <v>999</v>
      </c>
      <c r="D16" s="24" t="s">
        <v>93</v>
      </c>
      <c r="E16" s="17"/>
    </row>
    <row r="17" spans="2:5">
      <c r="B17" s="22" t="s">
        <v>96</v>
      </c>
      <c r="C17" s="21"/>
      <c r="D17" s="23"/>
      <c r="E17" s="17"/>
    </row>
    <row r="18" spans="2:5">
      <c r="C18" s="20" t="s">
        <v>38</v>
      </c>
      <c r="D18" s="24" t="s">
        <v>79</v>
      </c>
      <c r="E18" s="17"/>
    </row>
    <row r="19" spans="2:5">
      <c r="B19" s="22"/>
      <c r="C19" s="19">
        <v>5</v>
      </c>
      <c r="D19" s="23" t="s">
        <v>83</v>
      </c>
      <c r="E19" s="17"/>
    </row>
    <row r="20" spans="2:5">
      <c r="B20" s="22"/>
      <c r="C20" s="20">
        <v>49</v>
      </c>
      <c r="D20" s="24" t="s">
        <v>83</v>
      </c>
      <c r="E20" s="17"/>
    </row>
    <row r="21" spans="2:5">
      <c r="B21" s="22"/>
      <c r="C21" s="19">
        <v>50</v>
      </c>
      <c r="D21" s="23" t="s">
        <v>85</v>
      </c>
      <c r="E21" s="17"/>
    </row>
    <row r="22" spans="2:5">
      <c r="B22" s="22"/>
      <c r="C22" s="20">
        <v>149</v>
      </c>
      <c r="D22" s="24" t="s">
        <v>85</v>
      </c>
      <c r="E22" s="17"/>
    </row>
    <row r="23" spans="2:5">
      <c r="B23" s="22"/>
      <c r="C23" s="19">
        <v>150</v>
      </c>
      <c r="D23" s="23" t="s">
        <v>89</v>
      </c>
      <c r="E23" s="17"/>
    </row>
    <row r="24" spans="2:5">
      <c r="B24" s="26"/>
      <c r="C24" s="20">
        <v>299</v>
      </c>
      <c r="D24" s="24" t="s">
        <v>89</v>
      </c>
      <c r="E24" s="17"/>
    </row>
    <row r="25" spans="2:5">
      <c r="B25" s="26"/>
      <c r="C25" s="20">
        <v>300</v>
      </c>
      <c r="D25" s="24" t="s">
        <v>93</v>
      </c>
      <c r="E25" s="17"/>
    </row>
    <row r="26" spans="2:5">
      <c r="B26" s="22" t="s">
        <v>102</v>
      </c>
      <c r="C26" s="19"/>
      <c r="D26" s="23"/>
      <c r="E26" s="17"/>
    </row>
    <row r="27" spans="2:5">
      <c r="C27" s="20" t="s">
        <v>38</v>
      </c>
      <c r="D27" s="24" t="s">
        <v>79</v>
      </c>
      <c r="E27" s="17"/>
    </row>
    <row r="28" spans="2:5">
      <c r="B28" s="26"/>
      <c r="C28" s="19">
        <v>5</v>
      </c>
      <c r="D28" s="23" t="s">
        <v>104</v>
      </c>
      <c r="E28" s="17"/>
    </row>
    <row r="29" spans="2:5">
      <c r="B29" s="26"/>
      <c r="C29" s="20">
        <v>20</v>
      </c>
      <c r="D29" s="24" t="s">
        <v>199</v>
      </c>
      <c r="E29" s="17"/>
    </row>
    <row r="30" spans="2:5">
      <c r="B30" s="22"/>
      <c r="C30" s="19">
        <v>60</v>
      </c>
      <c r="D30" s="23" t="s">
        <v>85</v>
      </c>
      <c r="E30" s="34"/>
    </row>
    <row r="31" spans="2:5">
      <c r="B31" s="22"/>
      <c r="C31" s="19">
        <v>120</v>
      </c>
      <c r="D31" s="23" t="s">
        <v>109</v>
      </c>
      <c r="E31" s="34"/>
    </row>
    <row r="32" spans="2:5">
      <c r="B32" s="22"/>
      <c r="C32" s="20">
        <v>180</v>
      </c>
      <c r="D32" s="24" t="s">
        <v>110</v>
      </c>
      <c r="E32" s="35"/>
    </row>
    <row r="33" spans="2:5">
      <c r="B33" s="22"/>
      <c r="C33" s="20">
        <v>300</v>
      </c>
      <c r="D33" s="24" t="s">
        <v>93</v>
      </c>
      <c r="E33" s="35"/>
    </row>
    <row r="34" spans="2:5">
      <c r="B34" s="22" t="s">
        <v>78</v>
      </c>
    </row>
    <row r="35" spans="2:5">
      <c r="C35" s="20" t="s">
        <v>38</v>
      </c>
      <c r="D35" s="24" t="s">
        <v>79</v>
      </c>
      <c r="E35" s="18"/>
    </row>
    <row r="36" spans="2:5">
      <c r="B36" s="22"/>
      <c r="C36" s="19">
        <v>5</v>
      </c>
      <c r="D36" s="23" t="s">
        <v>104</v>
      </c>
      <c r="E36" s="18"/>
    </row>
    <row r="37" spans="2:5">
      <c r="B37" s="22"/>
      <c r="C37" s="20">
        <v>20</v>
      </c>
      <c r="D37" s="24" t="s">
        <v>199</v>
      </c>
      <c r="E37" s="18"/>
    </row>
    <row r="38" spans="2:5">
      <c r="B38" s="22"/>
      <c r="C38" s="19">
        <v>60</v>
      </c>
      <c r="D38" s="23" t="s">
        <v>85</v>
      </c>
      <c r="E38" s="18"/>
    </row>
    <row r="39" spans="2:5">
      <c r="B39" s="22"/>
      <c r="C39" s="19">
        <v>120</v>
      </c>
      <c r="D39" s="23" t="s">
        <v>109</v>
      </c>
      <c r="E39" s="18"/>
    </row>
    <row r="40" spans="2:5">
      <c r="B40" s="22"/>
      <c r="C40" s="20">
        <v>180</v>
      </c>
      <c r="D40" s="24" t="s">
        <v>110</v>
      </c>
      <c r="E40" s="18"/>
    </row>
    <row r="41" spans="2:5">
      <c r="B41" s="22"/>
      <c r="C41" s="20">
        <v>300</v>
      </c>
      <c r="D41" s="24" t="s">
        <v>93</v>
      </c>
      <c r="E41" s="17"/>
    </row>
    <row r="42" spans="2:5">
      <c r="B42" s="22" t="s">
        <v>95</v>
      </c>
      <c r="C42" s="19"/>
      <c r="D42" s="23"/>
      <c r="E42" s="18"/>
    </row>
    <row r="43" spans="2:5">
      <c r="B43" s="22"/>
      <c r="C43" s="20" t="s">
        <v>38</v>
      </c>
      <c r="D43" s="24" t="s">
        <v>175</v>
      </c>
      <c r="E43" s="18"/>
    </row>
    <row r="44" spans="2:5">
      <c r="C44" s="20">
        <v>5</v>
      </c>
      <c r="D44" s="24" t="s">
        <v>83</v>
      </c>
      <c r="E44" s="17"/>
    </row>
    <row r="45" spans="2:5">
      <c r="C45" s="20">
        <v>15</v>
      </c>
      <c r="D45" s="24" t="s">
        <v>83</v>
      </c>
      <c r="E45" s="17"/>
    </row>
    <row r="46" spans="2:5">
      <c r="C46" s="20">
        <v>16</v>
      </c>
      <c r="D46" s="24" t="s">
        <v>85</v>
      </c>
      <c r="E46" s="17"/>
    </row>
    <row r="47" spans="2:5">
      <c r="B47" s="22"/>
      <c r="C47" s="19">
        <v>49</v>
      </c>
      <c r="D47" s="24" t="s">
        <v>85</v>
      </c>
      <c r="E47" s="18"/>
    </row>
    <row r="48" spans="2:5">
      <c r="B48" s="22"/>
      <c r="C48" s="19">
        <v>50</v>
      </c>
      <c r="D48" s="24" t="s">
        <v>86</v>
      </c>
      <c r="E48" s="18"/>
    </row>
    <row r="49" spans="2:5">
      <c r="B49" s="22"/>
      <c r="C49" s="20">
        <v>89</v>
      </c>
      <c r="D49" s="24" t="s">
        <v>86</v>
      </c>
      <c r="E49" s="18"/>
    </row>
    <row r="50" spans="2:5">
      <c r="B50" s="26"/>
      <c r="C50" s="20">
        <v>90</v>
      </c>
      <c r="D50" s="24" t="s">
        <v>89</v>
      </c>
      <c r="E50" s="18"/>
    </row>
    <row r="51" spans="2:5">
      <c r="B51" s="22" t="s">
        <v>97</v>
      </c>
      <c r="C51" s="19"/>
      <c r="D51" s="23"/>
      <c r="E51" s="29"/>
    </row>
    <row r="52" spans="2:5">
      <c r="C52" s="20" t="s">
        <v>40</v>
      </c>
      <c r="D52" s="24" t="s">
        <v>175</v>
      </c>
      <c r="E52" s="18"/>
    </row>
    <row r="53" spans="2:5">
      <c r="B53" s="22"/>
      <c r="C53" s="19">
        <v>0.01</v>
      </c>
      <c r="D53" s="24" t="s">
        <v>83</v>
      </c>
      <c r="E53" s="18"/>
    </row>
    <row r="54" spans="2:5">
      <c r="B54" s="22"/>
      <c r="C54" s="20">
        <v>0.1</v>
      </c>
      <c r="D54" s="24" t="s">
        <v>85</v>
      </c>
      <c r="E54" s="18"/>
    </row>
    <row r="55" spans="2:5">
      <c r="B55" s="22"/>
      <c r="C55" s="20">
        <v>0.2</v>
      </c>
      <c r="D55" s="24" t="s">
        <v>86</v>
      </c>
      <c r="E55" s="18"/>
    </row>
    <row r="56" spans="2:5">
      <c r="B56" s="22"/>
      <c r="C56" s="20">
        <v>1</v>
      </c>
      <c r="D56" s="24" t="s">
        <v>89</v>
      </c>
      <c r="E56" s="18"/>
    </row>
    <row r="57" spans="2:5">
      <c r="B57" s="26"/>
      <c r="C57" s="20">
        <v>5</v>
      </c>
      <c r="D57" s="24" t="s">
        <v>91</v>
      </c>
      <c r="E57" s="18"/>
    </row>
    <row r="58" spans="2:5">
      <c r="B58" s="22"/>
      <c r="C58" s="20">
        <v>10</v>
      </c>
      <c r="D58" s="24" t="s">
        <v>93</v>
      </c>
      <c r="E58" s="18"/>
    </row>
    <row r="59" spans="2:5">
      <c r="B59" s="22"/>
      <c r="C59" s="20">
        <v>12.1</v>
      </c>
      <c r="D59" s="24" t="s">
        <v>93</v>
      </c>
      <c r="E59" s="18"/>
    </row>
    <row r="60" spans="2:5">
      <c r="B60" s="22" t="s">
        <v>107</v>
      </c>
      <c r="C60" s="19"/>
      <c r="D60" s="23"/>
      <c r="E60" s="29"/>
    </row>
    <row r="61" spans="2:5">
      <c r="C61" s="19" t="s">
        <v>40</v>
      </c>
      <c r="D61" s="24" t="s">
        <v>175</v>
      </c>
      <c r="E61" s="34"/>
    </row>
    <row r="62" spans="2:5">
      <c r="B62" s="22"/>
      <c r="C62" s="20">
        <v>0.01</v>
      </c>
      <c r="D62" s="24" t="s">
        <v>83</v>
      </c>
      <c r="E62" s="34"/>
    </row>
    <row r="63" spans="2:5">
      <c r="B63" s="22"/>
      <c r="C63" s="19">
        <v>0.04</v>
      </c>
      <c r="D63" s="24" t="s">
        <v>89</v>
      </c>
      <c r="E63" s="34"/>
    </row>
    <row r="64" spans="2:5">
      <c r="B64" s="22"/>
      <c r="C64" s="19">
        <v>0.1</v>
      </c>
      <c r="D64" s="24" t="s">
        <v>91</v>
      </c>
      <c r="E64" s="34"/>
    </row>
    <row r="65" spans="2:5">
      <c r="B65" s="26"/>
      <c r="C65" s="20">
        <v>0.4</v>
      </c>
      <c r="D65" s="24" t="s">
        <v>119</v>
      </c>
      <c r="E65" s="34"/>
    </row>
    <row r="66" spans="2:5">
      <c r="B66" s="22" t="s">
        <v>80</v>
      </c>
    </row>
    <row r="67" spans="2:5">
      <c r="C67" s="20" t="s">
        <v>40</v>
      </c>
      <c r="D67" s="24" t="s">
        <v>175</v>
      </c>
    </row>
    <row r="68" spans="2:5">
      <c r="B68" s="28"/>
      <c r="C68" s="20">
        <v>0.01</v>
      </c>
      <c r="D68" s="24" t="s">
        <v>83</v>
      </c>
    </row>
    <row r="69" spans="2:5">
      <c r="B69" s="28"/>
      <c r="C69" s="20">
        <v>0.09</v>
      </c>
      <c r="D69" s="24" t="s">
        <v>83</v>
      </c>
    </row>
    <row r="70" spans="2:5">
      <c r="B70" s="28"/>
      <c r="C70" s="20">
        <v>0.1</v>
      </c>
      <c r="D70" s="24" t="s">
        <v>86</v>
      </c>
    </row>
    <row r="71" spans="2:5">
      <c r="B71" s="22"/>
      <c r="C71" s="20">
        <v>0.2</v>
      </c>
      <c r="D71" s="24" t="s">
        <v>89</v>
      </c>
    </row>
    <row r="72" spans="2:5">
      <c r="B72" s="28"/>
      <c r="C72" s="20">
        <v>0.3</v>
      </c>
      <c r="D72" s="24" t="s">
        <v>91</v>
      </c>
    </row>
    <row r="73" spans="2:5">
      <c r="B73" s="40" t="s">
        <v>92</v>
      </c>
      <c r="C73" s="20"/>
      <c r="D73" s="24"/>
    </row>
    <row r="74" spans="2:5">
      <c r="C74" s="20" t="s">
        <v>40</v>
      </c>
      <c r="D74" s="24" t="s">
        <v>175</v>
      </c>
    </row>
    <row r="75" spans="2:5">
      <c r="B75" s="40"/>
      <c r="C75" s="20">
        <v>0.01</v>
      </c>
      <c r="D75" s="24" t="s">
        <v>83</v>
      </c>
    </row>
    <row r="76" spans="2:5">
      <c r="B76" s="40"/>
      <c r="C76" s="20">
        <v>0.2</v>
      </c>
      <c r="D76" s="24" t="s">
        <v>87</v>
      </c>
    </row>
    <row r="77" spans="2:5">
      <c r="B77" s="40"/>
      <c r="C77" s="20">
        <v>1</v>
      </c>
      <c r="D77" s="24" t="s">
        <v>89</v>
      </c>
    </row>
    <row r="78" spans="2:5">
      <c r="B78" s="40"/>
      <c r="C78" s="20">
        <v>2</v>
      </c>
      <c r="D78" s="24" t="s">
        <v>119</v>
      </c>
    </row>
    <row r="79" spans="2:5">
      <c r="B79" s="28" t="s">
        <v>121</v>
      </c>
      <c r="C79" s="20"/>
      <c r="D79" s="24"/>
    </row>
    <row r="80" spans="2:5">
      <c r="C80" s="20" t="s">
        <v>39</v>
      </c>
      <c r="D80" s="24" t="s">
        <v>79</v>
      </c>
    </row>
    <row r="81" spans="2:4">
      <c r="B81" s="28"/>
      <c r="C81" s="20">
        <v>1</v>
      </c>
      <c r="D81" s="24" t="s">
        <v>83</v>
      </c>
    </row>
    <row r="82" spans="2:4">
      <c r="B82" s="28"/>
      <c r="C82" s="20">
        <v>10</v>
      </c>
      <c r="D82" s="24" t="s">
        <v>83</v>
      </c>
    </row>
    <row r="83" spans="2:4">
      <c r="B83" s="28"/>
      <c r="C83" s="20">
        <v>50</v>
      </c>
      <c r="D83" s="24" t="s">
        <v>85</v>
      </c>
    </row>
    <row r="84" spans="2:4">
      <c r="B84" s="28"/>
      <c r="C84" s="20">
        <v>150</v>
      </c>
      <c r="D84" s="24" t="s">
        <v>86</v>
      </c>
    </row>
    <row r="85" spans="2:4">
      <c r="B85" s="28"/>
      <c r="C85" s="20">
        <v>200</v>
      </c>
      <c r="D85" s="24" t="s">
        <v>89</v>
      </c>
    </row>
    <row r="86" spans="2:4">
      <c r="B86" s="28"/>
      <c r="C86" s="20">
        <v>350</v>
      </c>
      <c r="D86" s="24" t="s">
        <v>91</v>
      </c>
    </row>
    <row r="87" spans="2:4">
      <c r="B87" s="28"/>
      <c r="C87" s="20">
        <v>500</v>
      </c>
      <c r="D87" s="24" t="s">
        <v>93</v>
      </c>
    </row>
    <row r="88" spans="2:4">
      <c r="B88" s="28" t="s">
        <v>81</v>
      </c>
    </row>
    <row r="89" spans="2:4">
      <c r="C89" s="20" t="s">
        <v>39</v>
      </c>
      <c r="D89" s="24" t="s">
        <v>175</v>
      </c>
    </row>
    <row r="90" spans="2:4">
      <c r="B90" s="28"/>
      <c r="C90" s="20">
        <v>1</v>
      </c>
      <c r="D90" s="24" t="s">
        <v>83</v>
      </c>
    </row>
    <row r="91" spans="2:4">
      <c r="B91" s="28"/>
      <c r="C91" s="20">
        <v>9</v>
      </c>
      <c r="D91" s="24" t="s">
        <v>83</v>
      </c>
    </row>
    <row r="92" spans="2:4">
      <c r="B92" s="28"/>
      <c r="C92" s="20">
        <v>10</v>
      </c>
      <c r="D92" s="24" t="s">
        <v>87</v>
      </c>
    </row>
    <row r="93" spans="2:4">
      <c r="B93" s="40"/>
      <c r="C93" s="20">
        <v>20</v>
      </c>
      <c r="D93" s="24" t="s">
        <v>86</v>
      </c>
    </row>
    <row r="94" spans="2:4">
      <c r="B94" s="40"/>
      <c r="C94" s="20">
        <v>30</v>
      </c>
      <c r="D94" s="24" t="s">
        <v>89</v>
      </c>
    </row>
    <row r="95" spans="2:4">
      <c r="B95" s="40"/>
      <c r="C95" s="20">
        <v>40</v>
      </c>
      <c r="D95" s="24" t="s">
        <v>91</v>
      </c>
    </row>
    <row r="96" spans="2:4">
      <c r="B96" s="40"/>
      <c r="C96" s="20">
        <v>50</v>
      </c>
      <c r="D96" s="24" t="s">
        <v>119</v>
      </c>
    </row>
    <row r="97" spans="2:4">
      <c r="B97" s="30" t="s">
        <v>94</v>
      </c>
      <c r="C97" s="27"/>
      <c r="D97" s="31"/>
    </row>
    <row r="98" spans="2:4">
      <c r="C98" s="20" t="s">
        <v>39</v>
      </c>
      <c r="D98" s="32" t="s">
        <v>79</v>
      </c>
    </row>
    <row r="99" spans="2:4">
      <c r="B99" s="30"/>
      <c r="C99" s="27">
        <v>1</v>
      </c>
      <c r="D99" s="31" t="s">
        <v>83</v>
      </c>
    </row>
    <row r="100" spans="2:4">
      <c r="B100" s="30"/>
      <c r="C100" s="20">
        <v>9</v>
      </c>
      <c r="D100" s="32" t="s">
        <v>83</v>
      </c>
    </row>
    <row r="101" spans="2:4">
      <c r="B101" s="30"/>
      <c r="C101" s="27">
        <v>10</v>
      </c>
      <c r="D101" s="32" t="s">
        <v>86</v>
      </c>
    </row>
    <row r="102" spans="2:4">
      <c r="B102" s="30"/>
      <c r="C102" s="20">
        <v>40</v>
      </c>
      <c r="D102" s="32" t="s">
        <v>89</v>
      </c>
    </row>
    <row r="103" spans="2:4">
      <c r="B103" s="30"/>
      <c r="C103" s="20">
        <v>50</v>
      </c>
      <c r="D103" s="32" t="s">
        <v>91</v>
      </c>
    </row>
    <row r="104" spans="2:4">
      <c r="B104" s="30" t="s">
        <v>98</v>
      </c>
      <c r="C104" s="27"/>
      <c r="D104" s="31"/>
    </row>
    <row r="105" spans="2:4">
      <c r="B105" s="30"/>
      <c r="C105" s="27">
        <v>-10</v>
      </c>
      <c r="D105" s="31" t="s">
        <v>99</v>
      </c>
    </row>
    <row r="106" spans="2:4">
      <c r="B106" s="30"/>
      <c r="C106" s="27">
        <v>-2</v>
      </c>
      <c r="D106" s="32" t="s">
        <v>116</v>
      </c>
    </row>
    <row r="107" spans="2:4">
      <c r="C107" s="20">
        <v>-1</v>
      </c>
      <c r="D107" s="32" t="s">
        <v>100</v>
      </c>
    </row>
    <row r="108" spans="2:4">
      <c r="B108" s="30"/>
      <c r="C108" s="33">
        <v>1</v>
      </c>
      <c r="D108" s="32" t="s">
        <v>101</v>
      </c>
    </row>
    <row r="109" spans="2:4">
      <c r="B109" s="30"/>
      <c r="C109" s="20">
        <v>2</v>
      </c>
      <c r="D109" s="32" t="s">
        <v>101</v>
      </c>
    </row>
    <row r="110" spans="2:4">
      <c r="B110" s="30"/>
      <c r="C110" s="20"/>
      <c r="D110" s="32"/>
    </row>
    <row r="111" spans="2:4">
      <c r="B111" s="30" t="s">
        <v>123</v>
      </c>
      <c r="C111" s="27" t="s">
        <v>36</v>
      </c>
      <c r="D111" s="31" t="s">
        <v>125</v>
      </c>
    </row>
    <row r="112" spans="2:4">
      <c r="C112" s="27" t="s">
        <v>39</v>
      </c>
      <c r="D112" s="31" t="s">
        <v>122</v>
      </c>
    </row>
    <row r="113" spans="2:4">
      <c r="B113" s="30" t="s">
        <v>124</v>
      </c>
      <c r="C113" s="27" t="s">
        <v>36</v>
      </c>
      <c r="D113" s="31" t="s">
        <v>126</v>
      </c>
    </row>
    <row r="114" spans="2:4">
      <c r="C114" s="27" t="s">
        <v>39</v>
      </c>
      <c r="D114" s="31" t="s">
        <v>122</v>
      </c>
    </row>
    <row r="115" spans="2:4">
      <c r="B115" s="30" t="s">
        <v>127</v>
      </c>
      <c r="C115" s="27" t="s">
        <v>43</v>
      </c>
      <c r="D115" s="31" t="s">
        <v>122</v>
      </c>
    </row>
    <row r="116" spans="2:4">
      <c r="B116" s="30"/>
      <c r="C116" s="27" t="s">
        <v>180</v>
      </c>
      <c r="D116" s="31" t="s">
        <v>125</v>
      </c>
    </row>
    <row r="117" spans="2:4">
      <c r="B117" s="30"/>
      <c r="C117" s="27">
        <v>1.1000000000000001</v>
      </c>
      <c r="D117" s="31" t="s">
        <v>125</v>
      </c>
    </row>
    <row r="118" spans="2:4">
      <c r="C118" s="27">
        <v>24</v>
      </c>
      <c r="D118" s="31" t="s">
        <v>125</v>
      </c>
    </row>
    <row r="119" spans="2:4">
      <c r="B119" s="30" t="s">
        <v>128</v>
      </c>
      <c r="C119" s="27" t="s">
        <v>43</v>
      </c>
      <c r="D119" s="31" t="s">
        <v>122</v>
      </c>
    </row>
    <row r="120" spans="2:4">
      <c r="B120" s="30"/>
      <c r="C120" s="27" t="s">
        <v>180</v>
      </c>
      <c r="D120" s="31" t="s">
        <v>126</v>
      </c>
    </row>
    <row r="121" spans="2:4">
      <c r="B121" s="30"/>
      <c r="C121" s="27">
        <v>1.1000000000000001</v>
      </c>
      <c r="D121" s="31" t="s">
        <v>126</v>
      </c>
    </row>
    <row r="122" spans="2:4">
      <c r="C122" s="27">
        <v>24</v>
      </c>
      <c r="D122" s="31" t="s">
        <v>126</v>
      </c>
    </row>
    <row r="123" spans="2:4">
      <c r="B123" s="28" t="s">
        <v>18</v>
      </c>
    </row>
    <row r="124" spans="2:4">
      <c r="C124" s="20" t="s">
        <v>41</v>
      </c>
      <c r="D124" s="24" t="s">
        <v>129</v>
      </c>
    </row>
    <row r="125" spans="2:4">
      <c r="B125" s="28"/>
      <c r="C125" s="20">
        <v>0.05</v>
      </c>
      <c r="D125" s="24" t="s">
        <v>129</v>
      </c>
    </row>
    <row r="126" spans="2:4">
      <c r="B126" s="28"/>
      <c r="C126" s="20">
        <v>0.3</v>
      </c>
      <c r="D126" s="24" t="s">
        <v>83</v>
      </c>
    </row>
    <row r="127" spans="2:4">
      <c r="B127" s="28"/>
      <c r="C127" s="20">
        <v>1</v>
      </c>
      <c r="D127" s="24" t="s">
        <v>87</v>
      </c>
    </row>
    <row r="128" spans="2:4">
      <c r="B128" s="40"/>
      <c r="C128" s="20">
        <v>2.5</v>
      </c>
      <c r="D128" s="24" t="s">
        <v>86</v>
      </c>
    </row>
    <row r="129" spans="2:4">
      <c r="B129" s="40"/>
      <c r="C129" s="20">
        <v>5</v>
      </c>
      <c r="D129" s="24" t="s">
        <v>89</v>
      </c>
    </row>
    <row r="130" spans="2:4">
      <c r="B130" s="40"/>
      <c r="C130" s="20">
        <v>20</v>
      </c>
      <c r="D130" s="24" t="s">
        <v>91</v>
      </c>
    </row>
    <row r="131" spans="2:4">
      <c r="B131" s="40"/>
      <c r="C131" s="20">
        <v>40</v>
      </c>
      <c r="D131" s="24" t="s">
        <v>93</v>
      </c>
    </row>
    <row r="132" spans="2:4">
      <c r="B132" s="28" t="s">
        <v>130</v>
      </c>
    </row>
    <row r="133" spans="2:4">
      <c r="C133" s="20" t="s">
        <v>38</v>
      </c>
      <c r="D133" s="24" t="s">
        <v>177</v>
      </c>
    </row>
    <row r="134" spans="2:4">
      <c r="B134" s="28"/>
      <c r="C134" s="20">
        <v>5</v>
      </c>
      <c r="D134" s="24" t="s">
        <v>177</v>
      </c>
    </row>
    <row r="135" spans="2:4">
      <c r="B135" s="28"/>
      <c r="C135" s="20">
        <v>75</v>
      </c>
      <c r="D135" s="24" t="s">
        <v>176</v>
      </c>
    </row>
    <row r="136" spans="2:4">
      <c r="B136" s="28"/>
      <c r="C136" s="20">
        <v>80</v>
      </c>
      <c r="D136" s="24" t="s">
        <v>167</v>
      </c>
    </row>
    <row r="137" spans="2:4">
      <c r="B137" s="28"/>
      <c r="C137" s="20">
        <v>85</v>
      </c>
      <c r="D137" s="24" t="s">
        <v>85</v>
      </c>
    </row>
    <row r="138" spans="2:4">
      <c r="B138" s="40"/>
      <c r="C138" s="20">
        <v>90</v>
      </c>
      <c r="D138" s="24" t="s">
        <v>165</v>
      </c>
    </row>
    <row r="139" spans="2:4">
      <c r="B139" s="40"/>
      <c r="C139" s="20">
        <v>95</v>
      </c>
      <c r="D139" s="24" t="s">
        <v>166</v>
      </c>
    </row>
    <row r="140" spans="2:4">
      <c r="B140" s="28" t="s">
        <v>131</v>
      </c>
    </row>
    <row r="141" spans="2:4">
      <c r="C141" s="20" t="s">
        <v>40</v>
      </c>
      <c r="D141" s="24" t="s">
        <v>175</v>
      </c>
    </row>
    <row r="142" spans="2:4">
      <c r="B142" s="28"/>
      <c r="C142" s="20">
        <v>0.01</v>
      </c>
      <c r="D142" s="24" t="s">
        <v>132</v>
      </c>
    </row>
    <row r="143" spans="2:4">
      <c r="B143" s="28"/>
      <c r="C143" s="20">
        <v>0.2</v>
      </c>
      <c r="D143" s="24" t="s">
        <v>83</v>
      </c>
    </row>
    <row r="144" spans="2:4">
      <c r="B144" s="28"/>
      <c r="C144" s="20">
        <v>0.6</v>
      </c>
      <c r="D144" s="24" t="s">
        <v>122</v>
      </c>
    </row>
    <row r="145" spans="2:4">
      <c r="B145" s="40"/>
      <c r="C145" s="20">
        <v>1.1000000000000001</v>
      </c>
      <c r="D145" s="24" t="s">
        <v>89</v>
      </c>
    </row>
    <row r="146" spans="2:4">
      <c r="B146" s="40"/>
      <c r="C146" s="20">
        <v>2</v>
      </c>
      <c r="D146" s="24" t="s">
        <v>91</v>
      </c>
    </row>
    <row r="147" spans="2:4">
      <c r="C147" s="20">
        <v>5</v>
      </c>
      <c r="D147" s="24" t="s">
        <v>119</v>
      </c>
    </row>
    <row r="148" spans="2:4">
      <c r="B148" s="28" t="s">
        <v>171</v>
      </c>
    </row>
    <row r="149" spans="2:4">
      <c r="C149" s="20" t="s">
        <v>38</v>
      </c>
      <c r="D149" s="24" t="s">
        <v>129</v>
      </c>
    </row>
    <row r="150" spans="2:4">
      <c r="B150" s="28"/>
      <c r="C150" s="20">
        <v>5</v>
      </c>
      <c r="D150" s="24" t="s">
        <v>83</v>
      </c>
    </row>
    <row r="151" spans="2:4">
      <c r="B151" s="28"/>
      <c r="C151" s="20">
        <v>30</v>
      </c>
      <c r="D151" s="24" t="s">
        <v>85</v>
      </c>
    </row>
    <row r="152" spans="2:4">
      <c r="B152" s="28"/>
      <c r="C152" s="20">
        <v>50</v>
      </c>
      <c r="D152" s="24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105</v>
      </c>
      <c r="H1" s="51" t="s">
        <v>106</v>
      </c>
      <c r="I1" s="51"/>
      <c r="J1" s="51"/>
      <c r="K1" s="51"/>
      <c r="L1" s="51" t="s">
        <v>108</v>
      </c>
      <c r="M1" s="51"/>
    </row>
    <row r="2" spans="1:13" ht="16.5" thickBot="1">
      <c r="A2" s="43"/>
      <c r="B2" s="46" t="s">
        <v>114</v>
      </c>
      <c r="C2" s="46" t="s">
        <v>115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116</v>
      </c>
    </row>
    <row r="3" spans="1:13">
      <c r="A3" s="42" t="s">
        <v>103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116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117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117</v>
      </c>
    </row>
    <row r="6" spans="1:13" ht="18.75">
      <c r="A6" s="48" t="s">
        <v>108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118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Rev2.9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196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42982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42982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160</v>
      </c>
      <c r="I11" s="100"/>
      <c r="J11" s="101"/>
      <c r="K11" s="5"/>
    </row>
    <row r="12" spans="1:11">
      <c r="A12" s="4"/>
      <c r="B12" s="10" t="s">
        <v>120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160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68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69</v>
      </c>
      <c r="F15" s="11">
        <v>0.4</v>
      </c>
      <c r="G15" s="11" t="e">
        <f>VLOOKUP(D15,Lookup!C61:D65,2)</f>
        <v>#N/A</v>
      </c>
      <c r="H15" s="99" t="s">
        <v>70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71</v>
      </c>
      <c r="F16" s="11" t="s">
        <v>23</v>
      </c>
      <c r="G16" s="11" t="e">
        <f>VLOOKUP(D16,Lookup!C9:D16,2)</f>
        <v>#N/A</v>
      </c>
      <c r="H16" s="99" t="s">
        <v>160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73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150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173</v>
      </c>
      <c r="C21" s="65"/>
      <c r="K21" s="5"/>
    </row>
    <row r="22" spans="1:11">
      <c r="A22" s="4"/>
      <c r="B22" s="65" t="s">
        <v>149</v>
      </c>
      <c r="K22" s="5"/>
    </row>
    <row r="23" spans="1:11">
      <c r="A23" s="4"/>
      <c r="B23" s="65" t="s">
        <v>174</v>
      </c>
      <c r="K23" s="5"/>
    </row>
    <row r="24" spans="1:11">
      <c r="A24" s="4"/>
      <c r="B24" s="65" t="s">
        <v>152</v>
      </c>
      <c r="K24" s="5"/>
    </row>
    <row r="25" spans="1:11">
      <c r="A25" s="4"/>
      <c r="B25" s="65" t="s">
        <v>155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64</v>
      </c>
      <c r="C27" s="62" t="s">
        <v>134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65</v>
      </c>
      <c r="C28" s="98" t="s">
        <v>135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136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62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7"/>
  <sheetViews>
    <sheetView tabSelected="1" view="pageLayout" zoomScale="130" zoomScaleNormal="110" zoomScalePageLayoutView="130" workbookViewId="0">
      <selection activeCell="I14" sqref="I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Rev2.9</v>
      </c>
    </row>
    <row r="2" spans="1:11">
      <c r="J2" s="13"/>
    </row>
    <row r="3" spans="1:11">
      <c r="B3" s="1" t="s">
        <v>206</v>
      </c>
      <c r="F3" s="8"/>
      <c r="G3" s="8"/>
      <c r="H3" s="9" t="s">
        <v>158</v>
      </c>
      <c r="J3" s="69" t="s">
        <v>211</v>
      </c>
    </row>
    <row r="4" spans="1:11" ht="15.75">
      <c r="B4" s="3" t="s">
        <v>207</v>
      </c>
      <c r="F4" s="8"/>
      <c r="G4" s="8"/>
      <c r="H4" s="9" t="s">
        <v>56</v>
      </c>
      <c r="J4" s="70">
        <v>42977</v>
      </c>
    </row>
    <row r="5" spans="1:11">
      <c r="B5" s="9" t="s">
        <v>140</v>
      </c>
      <c r="C5" s="78" t="s">
        <v>142</v>
      </c>
      <c r="F5" s="8"/>
      <c r="G5" s="8"/>
      <c r="H5" s="9" t="s">
        <v>57</v>
      </c>
      <c r="J5" s="70">
        <f ca="1">TODAY()</f>
        <v>42982</v>
      </c>
    </row>
    <row r="6" spans="1:11">
      <c r="A6" s="4"/>
      <c r="B6" s="4"/>
      <c r="C6" s="8"/>
      <c r="D6" s="8">
        <v>1</v>
      </c>
      <c r="E6" s="8">
        <v>2</v>
      </c>
      <c r="F6" s="8">
        <v>3</v>
      </c>
      <c r="G6" s="8"/>
      <c r="H6" s="8"/>
      <c r="I6" s="8"/>
      <c r="J6" s="8"/>
      <c r="K6" s="5"/>
    </row>
    <row r="7" spans="1:11">
      <c r="A7" s="4"/>
      <c r="B7" s="71" t="s">
        <v>1</v>
      </c>
      <c r="C7" s="72" t="s">
        <v>2</v>
      </c>
      <c r="D7" s="72" t="s">
        <v>138</v>
      </c>
      <c r="E7" s="72" t="s">
        <v>22</v>
      </c>
      <c r="F7" s="72" t="s">
        <v>28</v>
      </c>
      <c r="G7" s="72" t="s">
        <v>44</v>
      </c>
      <c r="H7" s="68"/>
      <c r="I7" s="68"/>
      <c r="J7" s="68"/>
      <c r="K7" s="5"/>
    </row>
    <row r="8" spans="1:11">
      <c r="A8" s="4"/>
      <c r="B8" s="10" t="s">
        <v>3</v>
      </c>
      <c r="C8" s="11" t="s">
        <v>23</v>
      </c>
      <c r="D8" s="14">
        <v>7.3</v>
      </c>
      <c r="E8" s="14">
        <v>8.1999999999999993</v>
      </c>
      <c r="F8" s="14">
        <v>7.2</v>
      </c>
      <c r="G8" s="14"/>
      <c r="H8" s="8"/>
      <c r="I8" s="8"/>
      <c r="J8" s="8"/>
      <c r="K8" s="5"/>
    </row>
    <row r="9" spans="1:11">
      <c r="A9" s="4"/>
      <c r="B9" s="10" t="s">
        <v>5</v>
      </c>
      <c r="C9" s="10" t="s">
        <v>52</v>
      </c>
      <c r="D9" s="11">
        <v>150</v>
      </c>
      <c r="E9" s="11">
        <v>155</v>
      </c>
      <c r="F9" s="11">
        <v>40</v>
      </c>
      <c r="G9" s="11"/>
    </row>
    <row r="10" spans="1:11">
      <c r="A10" s="4"/>
      <c r="B10" s="10" t="s">
        <v>6</v>
      </c>
      <c r="C10" s="10" t="s">
        <v>52</v>
      </c>
      <c r="D10" s="11">
        <v>80</v>
      </c>
      <c r="E10" s="11">
        <v>10</v>
      </c>
      <c r="F10" s="11" t="s">
        <v>38</v>
      </c>
      <c r="G10" s="11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15.006471672254373</v>
      </c>
      <c r="E11" s="15">
        <f t="shared" ref="E11:F11" si="0">2*(E9-(5*10^(E8-10)))/(1+(0.94*10^(E8-10)))*10^(6-E8)</f>
        <v>1.9262702021051257</v>
      </c>
      <c r="F11" s="15">
        <f t="shared" si="0"/>
        <v>5.039151430052109</v>
      </c>
      <c r="G11" s="15"/>
    </row>
    <row r="12" spans="1:11">
      <c r="A12" s="4"/>
      <c r="B12" s="10" t="s">
        <v>17</v>
      </c>
      <c r="C12" s="11" t="s">
        <v>23</v>
      </c>
      <c r="D12" s="14">
        <f>+D8+0.5+VLOOKUP(D9,LSI!$F$2:$G$25,2)+VLOOKUP(D10,LSI!$H$2:$I$25,2)-12.1</f>
        <v>-0.59999999999999964</v>
      </c>
      <c r="E12" s="14">
        <f>+E8+0.5+VLOOKUP(E9,LSI!$F$2:$G$25,2)+VLOOKUP(E10,LSI!$H$2:$I$25,2)-12.1</f>
        <v>-0.79999999999999893</v>
      </c>
      <c r="F12" s="14">
        <v>-2.6</v>
      </c>
      <c r="G12" s="14"/>
    </row>
    <row r="13" spans="1:11">
      <c r="A13" s="4"/>
      <c r="B13" s="95" t="s">
        <v>10</v>
      </c>
      <c r="C13" s="95" t="s">
        <v>24</v>
      </c>
      <c r="D13" s="107">
        <v>0.03</v>
      </c>
      <c r="E13" s="108">
        <v>0.01</v>
      </c>
      <c r="F13" s="107">
        <v>0.01</v>
      </c>
      <c r="G13" s="107" t="s">
        <v>212</v>
      </c>
    </row>
    <row r="14" spans="1:11">
      <c r="A14" s="4"/>
      <c r="B14" s="10" t="s">
        <v>11</v>
      </c>
      <c r="C14" s="10" t="s">
        <v>24</v>
      </c>
      <c r="D14" s="11" t="s">
        <v>40</v>
      </c>
      <c r="E14" s="11" t="s">
        <v>40</v>
      </c>
      <c r="F14" s="11" t="s">
        <v>40</v>
      </c>
      <c r="G14" s="11"/>
    </row>
    <row r="15" spans="1:11">
      <c r="A15" s="4"/>
      <c r="B15" s="10" t="s">
        <v>4</v>
      </c>
      <c r="C15" s="10" t="s">
        <v>24</v>
      </c>
      <c r="D15" s="11">
        <v>220</v>
      </c>
      <c r="E15" s="11">
        <v>230</v>
      </c>
      <c r="F15" s="11">
        <v>280</v>
      </c>
      <c r="G15" s="11"/>
    </row>
    <row r="16" spans="1:11">
      <c r="A16" s="4"/>
      <c r="B16" s="10" t="s">
        <v>15</v>
      </c>
      <c r="C16" s="10" t="s">
        <v>24</v>
      </c>
      <c r="D16" s="11">
        <v>15</v>
      </c>
      <c r="E16" s="11">
        <v>18</v>
      </c>
      <c r="F16" s="11">
        <v>120</v>
      </c>
      <c r="G16" s="11"/>
      <c r="H16" s="83"/>
      <c r="I16" s="83"/>
      <c r="J16" s="83"/>
      <c r="K16" s="5"/>
    </row>
    <row r="17" spans="1:11">
      <c r="A17" s="4"/>
      <c r="B17" s="10" t="s">
        <v>193</v>
      </c>
      <c r="C17" s="10" t="s">
        <v>194</v>
      </c>
      <c r="D17" s="14">
        <f t="shared" ref="D17:G17" si="1">D18/10</f>
        <v>30.8</v>
      </c>
      <c r="E17" s="14">
        <f t="shared" si="1"/>
        <v>31.8</v>
      </c>
      <c r="F17" s="14">
        <f t="shared" si="1"/>
        <v>40.1</v>
      </c>
      <c r="G17" s="14"/>
      <c r="H17" s="8"/>
      <c r="I17" s="8"/>
      <c r="J17" s="8"/>
      <c r="K17" s="5"/>
    </row>
    <row r="18" spans="1:11">
      <c r="A18" s="4"/>
      <c r="B18" s="10" t="s">
        <v>193</v>
      </c>
      <c r="C18" s="10" t="s">
        <v>195</v>
      </c>
      <c r="D18" s="15">
        <v>308</v>
      </c>
      <c r="E18" s="15">
        <v>318</v>
      </c>
      <c r="F18" s="15">
        <v>401</v>
      </c>
      <c r="G18" s="15"/>
      <c r="H18" s="8"/>
      <c r="I18" s="8"/>
      <c r="J18" s="8"/>
      <c r="K18" s="5"/>
    </row>
    <row r="19" spans="1:11">
      <c r="A19" s="4"/>
      <c r="B19" s="10" t="s">
        <v>18</v>
      </c>
      <c r="C19" s="10" t="s">
        <v>25</v>
      </c>
      <c r="D19" s="14" t="s">
        <v>41</v>
      </c>
      <c r="E19" s="14" t="s">
        <v>41</v>
      </c>
      <c r="F19" s="14" t="s">
        <v>41</v>
      </c>
      <c r="G19" s="14"/>
      <c r="H19" s="8"/>
      <c r="I19" s="8"/>
      <c r="J19" s="8"/>
      <c r="K19" s="5"/>
    </row>
    <row r="20" spans="1:11">
      <c r="A20" s="4"/>
      <c r="B20" s="10" t="s">
        <v>171</v>
      </c>
      <c r="C20" s="10" t="s">
        <v>172</v>
      </c>
      <c r="D20" s="11" t="s">
        <v>38</v>
      </c>
      <c r="E20" s="11" t="s">
        <v>38</v>
      </c>
      <c r="F20" s="11" t="s">
        <v>38</v>
      </c>
      <c r="G20" s="11"/>
      <c r="H20" s="8"/>
      <c r="I20" s="8"/>
      <c r="J20" s="8"/>
      <c r="K20" s="5"/>
    </row>
    <row r="21" spans="1:11">
      <c r="A21" s="4"/>
      <c r="B21" s="10" t="s">
        <v>19</v>
      </c>
      <c r="C21" s="10" t="s">
        <v>55</v>
      </c>
      <c r="D21" s="14">
        <v>96.7</v>
      </c>
      <c r="E21" s="14">
        <v>85.1</v>
      </c>
      <c r="F21" s="14">
        <v>94.4</v>
      </c>
      <c r="G21" s="14"/>
      <c r="H21" s="8"/>
      <c r="I21" s="8"/>
      <c r="J21" s="8"/>
      <c r="K21" s="5"/>
    </row>
    <row r="22" spans="1:11">
      <c r="A22" s="4"/>
      <c r="B22" s="66"/>
      <c r="C22" s="66"/>
      <c r="D22" s="68"/>
      <c r="E22" s="68"/>
      <c r="F22" s="68"/>
      <c r="G22" s="8"/>
      <c r="H22" s="8"/>
      <c r="I22" s="8"/>
      <c r="J22" s="8"/>
      <c r="K22" s="5"/>
    </row>
    <row r="23" spans="1:11">
      <c r="A23" s="4"/>
      <c r="B23" s="7" t="s">
        <v>44</v>
      </c>
      <c r="C23" s="9" t="s">
        <v>61</v>
      </c>
      <c r="D23" s="8"/>
      <c r="E23" s="8"/>
      <c r="F23" s="8"/>
      <c r="G23" s="5"/>
      <c r="H23" s="5"/>
      <c r="I23" s="5"/>
      <c r="J23" s="5"/>
      <c r="K23" s="5"/>
    </row>
    <row r="24" spans="1:11">
      <c r="A24" s="4"/>
      <c r="B24" s="10" t="s">
        <v>45</v>
      </c>
      <c r="C24" s="57" t="s">
        <v>208</v>
      </c>
      <c r="D24" s="58"/>
      <c r="E24" s="58"/>
      <c r="F24" s="59"/>
      <c r="G24" s="5"/>
      <c r="H24" s="5"/>
      <c r="I24" s="5"/>
      <c r="J24" s="5"/>
      <c r="K24" s="5"/>
    </row>
    <row r="25" spans="1:11">
      <c r="A25" s="4"/>
      <c r="B25" s="10" t="s">
        <v>46</v>
      </c>
      <c r="C25" s="57" t="s">
        <v>209</v>
      </c>
      <c r="D25" s="60"/>
      <c r="E25" s="58"/>
      <c r="F25" s="59"/>
      <c r="G25" s="5"/>
      <c r="H25" s="5"/>
      <c r="I25" s="5"/>
      <c r="J25" s="5"/>
      <c r="K25" s="5"/>
    </row>
    <row r="26" spans="1:11">
      <c r="A26" s="4"/>
      <c r="B26" s="10" t="s">
        <v>47</v>
      </c>
      <c r="C26" s="57" t="s">
        <v>210</v>
      </c>
      <c r="D26" s="58"/>
      <c r="E26" s="58"/>
      <c r="F26" s="59"/>
      <c r="G26" s="5"/>
      <c r="H26" s="5"/>
      <c r="I26" s="5"/>
      <c r="J26" s="5"/>
      <c r="K26" s="5"/>
    </row>
    <row r="27" spans="1:11">
      <c r="A27" s="4"/>
      <c r="B27" s="66"/>
      <c r="C27" s="83"/>
      <c r="D27" s="83"/>
      <c r="E27" s="83"/>
      <c r="F27" s="83"/>
      <c r="G27" s="5"/>
      <c r="H27" s="5"/>
      <c r="I27" s="5"/>
      <c r="J27" s="5"/>
      <c r="K27" s="5"/>
    </row>
    <row r="28" spans="1:11">
      <c r="A28" s="4"/>
      <c r="B28" s="4"/>
      <c r="C28" s="8"/>
      <c r="D28" s="8"/>
      <c r="E28" s="8"/>
      <c r="F28" s="8"/>
      <c r="G28" s="5"/>
      <c r="H28" s="5"/>
      <c r="I28" s="5"/>
      <c r="J28" s="5"/>
      <c r="K28" s="5"/>
    </row>
    <row r="29" spans="1:11">
      <c r="A29" s="4"/>
      <c r="B29" s="4"/>
      <c r="C29" s="8"/>
      <c r="D29" s="8"/>
      <c r="E29" s="8"/>
      <c r="F29" s="8"/>
      <c r="G29" s="5"/>
      <c r="H29" s="5"/>
      <c r="I29" s="5"/>
      <c r="J29" s="5"/>
      <c r="K29" s="5"/>
    </row>
    <row r="30" spans="1:11">
      <c r="A30" s="4"/>
      <c r="B30" s="4" t="s">
        <v>133</v>
      </c>
      <c r="C30" s="8"/>
      <c r="D30" s="8"/>
      <c r="E30" s="8"/>
      <c r="F30" s="8"/>
      <c r="G30" s="5"/>
      <c r="H30" s="5"/>
      <c r="I30" s="5"/>
      <c r="J30" s="5"/>
      <c r="K30" s="5"/>
    </row>
    <row r="31" spans="1:11">
      <c r="A31" s="4"/>
      <c r="B31" s="4" t="s">
        <v>60</v>
      </c>
      <c r="C31" s="8"/>
      <c r="D31" s="8"/>
      <c r="E31" s="8"/>
      <c r="F31" s="8"/>
      <c r="G31" s="5"/>
      <c r="H31" s="5"/>
      <c r="I31" s="5"/>
      <c r="J31" s="5"/>
      <c r="K31" s="5"/>
    </row>
    <row r="32" spans="1:11">
      <c r="A32" s="4"/>
      <c r="B32" s="4" t="s">
        <v>156</v>
      </c>
      <c r="C32" s="8"/>
      <c r="D32" s="8"/>
      <c r="E32" s="8"/>
      <c r="F32" s="8"/>
      <c r="G32" s="5"/>
      <c r="H32" s="5"/>
      <c r="I32" s="5"/>
      <c r="J32" s="5"/>
      <c r="K32" s="5"/>
    </row>
    <row r="33" spans="1:11">
      <c r="A33" s="4"/>
      <c r="B33" s="12" t="s">
        <v>62</v>
      </c>
      <c r="C33" s="8"/>
      <c r="D33" s="8"/>
      <c r="E33" s="8"/>
      <c r="F33" s="8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4"/>
      <c r="H54" s="4"/>
      <c r="I54" s="4"/>
      <c r="J54" s="4"/>
      <c r="K54" s="5"/>
    </row>
    <row r="55" spans="1:11">
      <c r="A55" s="4"/>
      <c r="B55" s="5"/>
      <c r="C55" s="5"/>
      <c r="D55" s="5"/>
      <c r="E55" s="5"/>
      <c r="F55" s="5"/>
      <c r="G55" s="4"/>
      <c r="H55" s="4"/>
      <c r="I55" s="4"/>
      <c r="J55" s="4"/>
      <c r="K55" s="5"/>
    </row>
    <row r="56" spans="1:11">
      <c r="A56" s="4"/>
      <c r="B56" s="5"/>
      <c r="C56" s="5"/>
      <c r="D56" s="5"/>
      <c r="E56" s="5"/>
      <c r="F56" s="5"/>
      <c r="G56" s="4"/>
      <c r="H56" s="4"/>
      <c r="I56" s="4"/>
      <c r="J56" s="4"/>
      <c r="K56" s="5"/>
    </row>
    <row r="57" spans="1:11">
      <c r="A57" s="4"/>
      <c r="B57" s="5"/>
      <c r="C57" s="5"/>
      <c r="D57" s="5"/>
      <c r="E57" s="5"/>
      <c r="F57" s="5"/>
      <c r="G57" s="4"/>
      <c r="H57" s="4"/>
      <c r="I57" s="4"/>
      <c r="J57" s="4"/>
      <c r="K57" s="5"/>
    </row>
    <row r="58" spans="1:11">
      <c r="A58" s="4"/>
      <c r="B58" s="5"/>
      <c r="C58" s="5"/>
      <c r="D58" s="5"/>
      <c r="E58" s="5"/>
      <c r="F58" s="5"/>
      <c r="G58" s="4"/>
      <c r="H58" s="4"/>
      <c r="I58" s="4"/>
      <c r="J58" s="4"/>
      <c r="K58" s="5"/>
    </row>
    <row r="59" spans="1:11">
      <c r="A59" s="4"/>
      <c r="B59" s="5"/>
      <c r="C59" s="5"/>
      <c r="D59" s="5"/>
      <c r="E59" s="5"/>
      <c r="F59" s="5"/>
      <c r="G59" s="4"/>
      <c r="H59" s="4"/>
      <c r="I59" s="4"/>
      <c r="J59" s="4"/>
      <c r="K59" s="5"/>
    </row>
    <row r="60" spans="1:11">
      <c r="A60" s="4"/>
      <c r="B60" s="5"/>
      <c r="C60" s="5"/>
      <c r="D60" s="5"/>
      <c r="E60" s="5"/>
      <c r="F60" s="5"/>
      <c r="G60" s="4"/>
      <c r="H60" s="4"/>
      <c r="I60" s="4"/>
      <c r="J60" s="4"/>
      <c r="K60" s="5"/>
    </row>
    <row r="61" spans="1:11">
      <c r="A61" s="4"/>
      <c r="B61" s="5"/>
      <c r="C61" s="5"/>
      <c r="D61" s="5"/>
      <c r="E61" s="5"/>
      <c r="F61" s="5"/>
      <c r="G61" s="4"/>
      <c r="H61" s="4"/>
      <c r="I61" s="4"/>
      <c r="J61" s="4"/>
      <c r="K61" s="5"/>
    </row>
    <row r="62" spans="1:11">
      <c r="A62" s="4"/>
      <c r="B62" s="5"/>
      <c r="C62" s="5"/>
      <c r="D62" s="5"/>
      <c r="E62" s="5"/>
      <c r="F62" s="5"/>
      <c r="G62" s="4"/>
      <c r="H62" s="4"/>
      <c r="I62" s="4"/>
      <c r="J62" s="4"/>
      <c r="K62" s="5"/>
    </row>
    <row r="63" spans="1:11">
      <c r="A63" s="4"/>
      <c r="B63" s="5"/>
      <c r="C63" s="5"/>
      <c r="D63" s="5"/>
      <c r="E63" s="5"/>
      <c r="F63" s="5"/>
      <c r="G63" s="4"/>
      <c r="H63" s="4"/>
      <c r="I63" s="4"/>
      <c r="J63" s="4"/>
      <c r="K63" s="5"/>
    </row>
    <row r="64" spans="1:11">
      <c r="A64" s="4"/>
      <c r="B64" s="5"/>
      <c r="C64" s="5"/>
      <c r="D64" s="5"/>
      <c r="E64" s="5"/>
      <c r="F64" s="5"/>
      <c r="G64" s="4"/>
      <c r="H64" s="4"/>
      <c r="I64" s="4"/>
      <c r="J64" s="4"/>
      <c r="K64" s="5"/>
    </row>
    <row r="65" spans="1:11">
      <c r="A65" s="4"/>
      <c r="B65" s="5"/>
      <c r="C65" s="5"/>
      <c r="D65" s="5"/>
      <c r="E65" s="5"/>
      <c r="F65" s="5"/>
      <c r="G65" s="4"/>
      <c r="H65" s="4"/>
      <c r="I65" s="4"/>
      <c r="J65" s="4"/>
      <c r="K65" s="5"/>
    </row>
    <row r="66" spans="1:11">
      <c r="A66" s="4"/>
      <c r="B66" s="5"/>
      <c r="C66" s="5"/>
      <c r="D66" s="5"/>
      <c r="E66" s="5"/>
      <c r="F66" s="5"/>
      <c r="G66" s="4"/>
      <c r="H66" s="4"/>
      <c r="I66" s="4"/>
      <c r="J66" s="4"/>
      <c r="K66" s="5"/>
    </row>
    <row r="67" spans="1:11">
      <c r="A67" s="4"/>
      <c r="B67" s="5"/>
      <c r="C67" s="5"/>
      <c r="D67" s="5"/>
      <c r="E67" s="5"/>
      <c r="F67" s="5"/>
      <c r="G67" s="4"/>
      <c r="H67" s="4"/>
      <c r="I67" s="4"/>
      <c r="J67" s="4"/>
      <c r="K67" s="5"/>
    </row>
    <row r="68" spans="1:11">
      <c r="A68" s="4"/>
      <c r="B68" s="5"/>
      <c r="C68" s="5"/>
      <c r="D68" s="5"/>
      <c r="E68" s="5"/>
      <c r="F68" s="5"/>
      <c r="G68" s="4"/>
      <c r="H68" s="4"/>
      <c r="I68" s="4"/>
      <c r="J68" s="4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K103" s="4"/>
    </row>
    <row r="104" spans="1:11">
      <c r="A104" s="4"/>
      <c r="B104" s="4"/>
      <c r="C104" s="4"/>
      <c r="D104" s="4"/>
      <c r="E104" s="4"/>
      <c r="F104" s="4"/>
      <c r="K104" s="4"/>
    </row>
    <row r="105" spans="1:11">
      <c r="A105" s="4"/>
      <c r="B105" s="4"/>
      <c r="C105" s="4"/>
      <c r="D105" s="4"/>
      <c r="E105" s="4"/>
      <c r="F105" s="4"/>
      <c r="K105" s="4"/>
    </row>
    <row r="106" spans="1:11">
      <c r="A106" s="4"/>
      <c r="B106" s="4"/>
      <c r="C106" s="4"/>
      <c r="D106" s="4"/>
      <c r="E106" s="4"/>
      <c r="F106" s="4"/>
      <c r="K106" s="4"/>
    </row>
    <row r="107" spans="1:11">
      <c r="A107" s="4"/>
      <c r="B107" s="4"/>
      <c r="C107" s="4"/>
      <c r="D107" s="4"/>
      <c r="E107" s="4"/>
      <c r="F107" s="4"/>
      <c r="K107" s="4"/>
    </row>
    <row r="108" spans="1:11">
      <c r="A108" s="4"/>
      <c r="B108" s="4"/>
      <c r="C108" s="4"/>
      <c r="D108" s="4"/>
      <c r="E108" s="4"/>
      <c r="F108" s="4"/>
      <c r="K108" s="4"/>
    </row>
    <row r="109" spans="1:11">
      <c r="A109" s="4"/>
      <c r="B109" s="4"/>
      <c r="C109" s="4"/>
      <c r="D109" s="4"/>
      <c r="E109" s="4"/>
      <c r="F109" s="4"/>
      <c r="K109" s="4"/>
    </row>
    <row r="110" spans="1:11">
      <c r="A110" s="4"/>
      <c r="B110" s="4"/>
      <c r="C110" s="4"/>
      <c r="D110" s="4"/>
      <c r="E110" s="4"/>
      <c r="F110" s="4"/>
      <c r="K110" s="4"/>
    </row>
    <row r="111" spans="1:11">
      <c r="A111" s="4"/>
      <c r="B111" s="4"/>
      <c r="C111" s="4"/>
      <c r="D111" s="4"/>
      <c r="E111" s="4"/>
      <c r="F111" s="4"/>
      <c r="K111" s="4"/>
    </row>
    <row r="112" spans="1:11">
      <c r="A112" s="4"/>
      <c r="B112" s="4"/>
      <c r="C112" s="4"/>
      <c r="D112" s="4"/>
      <c r="E112" s="4"/>
      <c r="F112" s="4"/>
      <c r="K112" s="4"/>
    </row>
    <row r="113" spans="1:11">
      <c r="A113" s="4"/>
      <c r="B113" s="4"/>
      <c r="C113" s="4"/>
      <c r="D113" s="4"/>
      <c r="E113" s="4"/>
      <c r="F113" s="4"/>
      <c r="K113" s="4"/>
    </row>
    <row r="114" spans="1:11">
      <c r="A114" s="4"/>
      <c r="B114" s="4"/>
      <c r="C114" s="4"/>
      <c r="D114" s="4"/>
      <c r="E114" s="4"/>
      <c r="F114" s="4"/>
      <c r="K114" s="4"/>
    </row>
    <row r="115" spans="1:11">
      <c r="A115" s="4"/>
      <c r="B115" s="4"/>
      <c r="C115" s="4"/>
      <c r="D115" s="4"/>
      <c r="E115" s="4"/>
      <c r="F115" s="4"/>
      <c r="K115" s="4"/>
    </row>
    <row r="116" spans="1:11">
      <c r="A116" s="4"/>
      <c r="B116" s="4"/>
      <c r="C116" s="4"/>
      <c r="D116" s="4"/>
      <c r="E116" s="4"/>
      <c r="F116" s="4"/>
      <c r="K116" s="4"/>
    </row>
    <row r="117" spans="1:11">
      <c r="A117" s="4"/>
      <c r="B117" s="4"/>
      <c r="C117" s="4"/>
      <c r="D117" s="4"/>
      <c r="E117" s="4"/>
      <c r="F117" s="4"/>
      <c r="K117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C5:C6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Rev2.9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197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42982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42982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138</v>
      </c>
      <c r="E8" s="72" t="s">
        <v>139</v>
      </c>
      <c r="F8" s="72" t="s">
        <v>22</v>
      </c>
      <c r="G8" s="72" t="s">
        <v>28</v>
      </c>
      <c r="H8" s="72" t="s">
        <v>168</v>
      </c>
      <c r="I8" s="72" t="s">
        <v>169</v>
      </c>
      <c r="J8" s="72" t="s">
        <v>170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111</v>
      </c>
      <c r="C17" s="10" t="s">
        <v>112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193</v>
      </c>
      <c r="C25" s="10" t="s">
        <v>194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193</v>
      </c>
      <c r="C26" s="10" t="s">
        <v>195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171</v>
      </c>
      <c r="C28" s="10" t="s">
        <v>172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137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137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137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137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137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137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156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62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Rev2.9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161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42982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42982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162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153</v>
      </c>
      <c r="C14" s="79"/>
      <c r="K14" s="5"/>
    </row>
    <row r="15" spans="1:11">
      <c r="A15" s="4"/>
      <c r="B15" s="79" t="s">
        <v>164</v>
      </c>
      <c r="K15" s="5"/>
    </row>
    <row r="16" spans="1:11">
      <c r="A16" s="4"/>
      <c r="B16" s="88" t="s">
        <v>178</v>
      </c>
      <c r="K16" s="5"/>
    </row>
    <row r="17" spans="1:11">
      <c r="A17" s="4"/>
      <c r="B17" s="79" t="s">
        <v>163</v>
      </c>
      <c r="K17" s="5"/>
    </row>
    <row r="18" spans="1:11">
      <c r="A18" s="4"/>
      <c r="B18" s="79" t="s">
        <v>192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64</v>
      </c>
      <c r="C20" s="62" t="s">
        <v>134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65</v>
      </c>
      <c r="C21" s="98" t="s">
        <v>135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156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62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201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42982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42982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160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160</v>
      </c>
      <c r="I13" s="100"/>
      <c r="J13" s="101"/>
      <c r="K13" s="5"/>
    </row>
    <row r="14" spans="1:11">
      <c r="A14" s="4"/>
      <c r="B14" s="10" t="s">
        <v>120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160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111</v>
      </c>
      <c r="C16" s="10" t="s">
        <v>112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99" t="s">
        <v>70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99" t="s">
        <v>160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72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67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193</v>
      </c>
      <c r="C24" s="10" t="s">
        <v>194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193</v>
      </c>
      <c r="C25" s="10" t="s">
        <v>195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73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171</v>
      </c>
      <c r="C27" s="10" t="s">
        <v>172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74</v>
      </c>
      <c r="F29" s="11">
        <v>5</v>
      </c>
      <c r="G29" s="11" t="e">
        <f>VLOOKUP(D29,Lookup!C141:D147,2)</f>
        <v>#N/A</v>
      </c>
      <c r="H29" s="99"/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99" t="s">
        <v>160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150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173</v>
      </c>
      <c r="C38" s="56"/>
      <c r="K38" s="5"/>
    </row>
    <row r="39" spans="1:11">
      <c r="A39" s="4"/>
      <c r="B39" s="56" t="s">
        <v>149</v>
      </c>
      <c r="K39" s="5"/>
    </row>
    <row r="40" spans="1:11">
      <c r="A40" s="4"/>
      <c r="B40" s="56" t="s">
        <v>174</v>
      </c>
      <c r="K40" s="5"/>
    </row>
    <row r="41" spans="1:11">
      <c r="A41" s="4"/>
      <c r="B41" s="56" t="s">
        <v>152</v>
      </c>
      <c r="K41" s="5"/>
    </row>
    <row r="42" spans="1:11">
      <c r="A42" s="4"/>
      <c r="B42" s="56" t="s">
        <v>155</v>
      </c>
      <c r="C42" s="56"/>
      <c r="K42" s="5"/>
    </row>
    <row r="43" spans="1:11">
      <c r="A43" s="4"/>
      <c r="B43" s="82"/>
      <c r="C43" s="82"/>
      <c r="K43" s="5"/>
    </row>
    <row r="44" spans="1:11">
      <c r="A44" s="4"/>
      <c r="B44" s="61" t="s">
        <v>64</v>
      </c>
      <c r="C44" s="62" t="s">
        <v>134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65</v>
      </c>
      <c r="C45" s="98" t="s">
        <v>135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7" t="s">
        <v>136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62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Rev2.9</v>
      </c>
    </row>
    <row r="2" spans="1:11" ht="23.25">
      <c r="B2" s="2" t="s">
        <v>187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111</v>
      </c>
      <c r="C15" s="10" t="s">
        <v>112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193</v>
      </c>
      <c r="C23" s="95" t="s">
        <v>198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171</v>
      </c>
      <c r="C25" s="10" t="s">
        <v>172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191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191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191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191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191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191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191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Rev2.9</v>
      </c>
    </row>
    <row r="2" spans="1:11" ht="23.25">
      <c r="B2" s="2" t="s">
        <v>188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137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137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137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137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137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Rev2.9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 t="s">
        <v>138</v>
      </c>
      <c r="E9" s="92" t="s">
        <v>139</v>
      </c>
      <c r="F9" s="92" t="s">
        <v>22</v>
      </c>
      <c r="G9" s="92" t="s">
        <v>28</v>
      </c>
      <c r="H9" s="92" t="s">
        <v>168</v>
      </c>
      <c r="I9" s="92" t="s">
        <v>169</v>
      </c>
      <c r="J9" s="92" t="s">
        <v>170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193</v>
      </c>
      <c r="C17" s="95" t="s">
        <v>198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171</v>
      </c>
      <c r="C19" s="10" t="s">
        <v>172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137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137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137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137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B0A0FD-6216-47EE-B191-0B3F17213F72}"/>
</file>

<file path=customXml/itemProps2.xml><?xml version="1.0" encoding="utf-8"?>
<ds:datastoreItem xmlns:ds="http://schemas.openxmlformats.org/officeDocument/2006/customXml" ds:itemID="{C97C0BB0-2D4A-47F5-A499-FD9F666DF2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Ben Moore</cp:lastModifiedBy>
  <cp:lastPrinted>2017-08-28T00:27:35Z</cp:lastPrinted>
  <dcterms:created xsi:type="dcterms:W3CDTF">2017-07-10T05:27:40Z</dcterms:created>
  <dcterms:modified xsi:type="dcterms:W3CDTF">2017-09-03T23:38:19Z</dcterms:modified>
</cp:coreProperties>
</file>