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F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26" i="1"/>
  <c r="G25" i="1"/>
  <c r="H26" i="1"/>
  <c r="H25" i="1"/>
  <c r="F25" i="1"/>
  <c r="F26" i="1"/>
  <c r="D26" i="1"/>
  <c r="D25" i="1"/>
  <c r="E26" i="1"/>
  <c r="E25" i="1"/>
  <c r="D24" i="4"/>
  <c r="D25" i="4"/>
  <c r="J25" i="1"/>
  <c r="J26" i="1"/>
  <c r="I25" i="1"/>
  <c r="I26" i="1"/>
  <c r="D25" i="17"/>
  <c r="D24" i="17"/>
</calcChain>
</file>

<file path=xl/sharedStrings.xml><?xml version="1.0" encoding="utf-8"?>
<sst xmlns="http://schemas.openxmlformats.org/spreadsheetml/2006/main" count="1115" uniqueCount="207">
  <si>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</si>
  <si>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</si>
  <si>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</si>
  <si>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</si>
  <si>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</si>
  <si>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</si>
  <si>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</si>
  <si>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</si>
  <si>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</si>
  <si>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</si>
  <si>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</si>
  <si>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</si>
  <si>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</si>
  <si>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</si>
  <si>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</si>
  <si>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</si>
  <si>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</si>
  <si>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</si>
  <si>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</si>
  <si>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</si>
  <si>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</si>
  <si>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</si>
  <si>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</si>
  <si>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</si>
  <si>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</si>
  <si>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</si>
  <si>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</si>
  <si>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</si>
  <si>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</si>
  <si>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</si>
  <si>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</si>
  <si>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</si>
  <si>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</si>
  <si>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</si>
  <si>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</si>
  <si>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</si>
  <si>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</si>
  <si>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</si>
  <si>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</si>
  <si>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</si>
  <si>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</si>
  <si>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</si>
  <si>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</si>
  <si>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</si>
  <si>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</si>
  <si>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</si>
  <si>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</si>
  <si>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</si>
  <si>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</si>
  <si>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</si>
  <si>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</si>
  <si>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</si>
  <si>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</si>
  <si>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</si>
  <si>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</si>
  <si>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</si>
  <si>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</si>
  <si>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</si>
  <si>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</si>
  <si>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</si>
  <si>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</si>
  <si>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</si>
  <si>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</si>
  <si>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</si>
  <si>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</si>
  <si>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</si>
  <si>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</si>
  <si>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</si>
  <si>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</si>
  <si>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</si>
  <si>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</si>
  <si>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</si>
  <si>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</si>
  <si>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</si>
  <si>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</si>
  <si>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</si>
  <si>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</si>
  <si>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</si>
  <si>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</si>
  <si>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</si>
  <si>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</si>
  <si>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</si>
  <si>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</si>
  <si>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</si>
  <si>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</si>
  <si>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</si>
  <si>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</si>
  <si>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</si>
  <si>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</si>
  <si>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</si>
  <si>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</si>
  <si>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</si>
  <si>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</si>
  <si>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</si>
  <si>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</si>
  <si>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</si>
  <si>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</si>
  <si>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</si>
  <si>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</si>
  <si>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</si>
  <si>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</si>
  <si>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</si>
  <si>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</si>
  <si>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</si>
  <si>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</si>
  <si>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</si>
  <si>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</si>
  <si>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</si>
  <si>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</si>
  <si>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</si>
  <si>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</si>
  <si>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</si>
  <si>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</si>
  <si>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</si>
  <si>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</si>
  <si>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</si>
  <si>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</si>
  <si>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</si>
  <si>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</si>
  <si>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</si>
  <si>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</si>
  <si>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</si>
  <si>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</si>
  <si>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</si>
  <si>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</si>
  <si>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</si>
  <si>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</si>
  <si>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</si>
  <si>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</si>
  <si>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</si>
  <si>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</si>
  <si>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</si>
  <si>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</si>
  <si>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</si>
  <si>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</si>
  <si>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</si>
  <si>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</si>
  <si>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</si>
  <si>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</si>
  <si>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</si>
  <si>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</si>
  <si>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</si>
  <si>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</si>
  <si>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</si>
  <si>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</si>
  <si>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</si>
  <si>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</si>
  <si>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</si>
  <si>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</si>
  <si>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</si>
  <si>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</si>
  <si>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</si>
  <si>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</si>
  <si>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</si>
  <si>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</si>
  <si>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</si>
  <si>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</si>
  <si>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</si>
  <si>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</si>
  <si>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</si>
  <si>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</si>
  <si>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</si>
  <si>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</si>
  <si>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</si>
  <si>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</si>
  <si>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</si>
  <si>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</si>
  <si>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</si>
  <si>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</si>
  <si>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</si>
  <si>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</si>
  <si>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</si>
  <si>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</si>
  <si>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</si>
  <si>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</si>
  <si>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</si>
  <si>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</si>
  <si>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</si>
  <si>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</si>
  <si>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</si>
  <si>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</si>
  <si>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</si>
  <si>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</si>
  <si>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</si>
  <si>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</si>
  <si>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</si>
  <si>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</si>
  <si>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</si>
  <si>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</si>
  <si>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</si>
  <si>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</si>
  <si>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</si>
  <si>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</si>
  <si>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</si>
  <si>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</si>
  <si>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</si>
  <si>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</si>
  <si>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</si>
  <si>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</si>
  <si>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</si>
  <si>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</si>
  <si>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Rev2.9</t>
  </si>
  <si>
    <t xml:space="preserve">TRACEY ANDERSON </t>
  </si>
  <si>
    <t>REDPATHS ALEXANDRA</t>
  </si>
  <si>
    <t>20170815SRT01</t>
  </si>
  <si>
    <t xml:space="preserve">REDPATHS ALEXANDRA </t>
  </si>
  <si>
    <t>The sample was  discoloured with some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</si>
</sst>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203</v>
      </c>
      <c r="F3" s="8"/>
      <c r="G3" s="8"/>
      <c r="H3" s="9" t="s">
        <v>158</v>
      </c>
      <c r="J3" s="69" t="s">
        <v>204</v>
      </c>
    </row>
    <row r="4" spans="1:11" ht="15.75">
      <c r="B4" s="3" t="s">
        <v>202</v>
      </c>
      <c r="F4" s="8"/>
      <c r="G4" s="8"/>
      <c r="H4" s="9" t="s">
        <v>56</v>
      </c>
      <c r="J4" s="70">
        <v>42962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104" t="s">
        <v>135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136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193</v>
      </c>
      <c r="C19" s="95" t="s">
        <v>198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137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Rev2.9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193</v>
      </c>
      <c r="C25" s="10" t="s">
        <v>194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193</v>
      </c>
      <c r="C26" s="10" t="s">
        <v>195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200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5.7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199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199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B117" s="30"/>
      <c r="C117" s="27">
        <v>1.1000000000000001</v>
      </c>
      <c r="D117" s="31" t="s">
        <v>125</v>
      </c>
    </row>
    <row r="118" spans="2:4">
      <c r="C118" s="27">
        <v>24</v>
      </c>
      <c r="D118" s="31" t="s">
        <v>125</v>
      </c>
    </row>
    <row r="119" spans="2:4">
      <c r="B119" s="30" t="s">
        <v>128</v>
      </c>
      <c r="C119" s="27" t="s">
        <v>43</v>
      </c>
      <c r="D119" s="31" t="s">
        <v>122</v>
      </c>
    </row>
    <row r="120" spans="2:4">
      <c r="B120" s="30"/>
      <c r="C120" s="27" t="s">
        <v>180</v>
      </c>
      <c r="D120" s="31" t="s">
        <v>126</v>
      </c>
    </row>
    <row r="121" spans="2:4">
      <c r="B121" s="30"/>
      <c r="C121" s="27">
        <v>1.1000000000000001</v>
      </c>
      <c r="D121" s="31" t="s">
        <v>126</v>
      </c>
    </row>
    <row r="122" spans="2:4">
      <c r="C122" s="27">
        <v>24</v>
      </c>
      <c r="D122" s="31" t="s">
        <v>126</v>
      </c>
    </row>
    <row r="123" spans="2:4">
      <c r="B123" s="28" t="s">
        <v>18</v>
      </c>
    </row>
    <row r="124" spans="2:4">
      <c r="C124" s="20" t="s">
        <v>41</v>
      </c>
      <c r="D124" s="24" t="s">
        <v>129</v>
      </c>
    </row>
    <row r="125" spans="2:4">
      <c r="B125" s="28"/>
      <c r="C125" s="20">
        <v>0.05</v>
      </c>
      <c r="D125" s="24" t="s">
        <v>129</v>
      </c>
    </row>
    <row r="126" spans="2:4">
      <c r="B126" s="28"/>
      <c r="C126" s="20">
        <v>0.3</v>
      </c>
      <c r="D126" s="24" t="s">
        <v>83</v>
      </c>
    </row>
    <row r="127" spans="2:4">
      <c r="B127" s="28"/>
      <c r="C127" s="20">
        <v>1</v>
      </c>
      <c r="D127" s="24" t="s">
        <v>87</v>
      </c>
    </row>
    <row r="128" spans="2:4">
      <c r="B128" s="40"/>
      <c r="C128" s="20">
        <v>2.5</v>
      </c>
      <c r="D128" s="24" t="s">
        <v>86</v>
      </c>
    </row>
    <row r="129" spans="2:4">
      <c r="B129" s="40"/>
      <c r="C129" s="20">
        <v>5</v>
      </c>
      <c r="D129" s="24" t="s">
        <v>89</v>
      </c>
    </row>
    <row r="130" spans="2:4">
      <c r="B130" s="40"/>
      <c r="C130" s="20">
        <v>20</v>
      </c>
      <c r="D130" s="24" t="s">
        <v>91</v>
      </c>
    </row>
    <row r="131" spans="2:4">
      <c r="B131" s="40"/>
      <c r="C131" s="20">
        <v>40</v>
      </c>
      <c r="D131" s="24" t="s">
        <v>93</v>
      </c>
    </row>
    <row r="132" spans="2:4">
      <c r="B132" s="28" t="s">
        <v>130</v>
      </c>
    </row>
    <row r="133" spans="2:4">
      <c r="C133" s="20" t="s">
        <v>38</v>
      </c>
      <c r="D133" s="24" t="s">
        <v>177</v>
      </c>
    </row>
    <row r="134" spans="2:4">
      <c r="B134" s="28"/>
      <c r="C134" s="20">
        <v>5</v>
      </c>
      <c r="D134" s="24" t="s">
        <v>177</v>
      </c>
    </row>
    <row r="135" spans="2:4">
      <c r="B135" s="28"/>
      <c r="C135" s="20">
        <v>75</v>
      </c>
      <c r="D135" s="24" t="s">
        <v>176</v>
      </c>
    </row>
    <row r="136" spans="2:4">
      <c r="B136" s="28"/>
      <c r="C136" s="20">
        <v>80</v>
      </c>
      <c r="D136" s="24" t="s">
        <v>167</v>
      </c>
    </row>
    <row r="137" spans="2:4">
      <c r="B137" s="28"/>
      <c r="C137" s="20">
        <v>85</v>
      </c>
      <c r="D137" s="24" t="s">
        <v>85</v>
      </c>
    </row>
    <row r="138" spans="2:4">
      <c r="B138" s="40"/>
      <c r="C138" s="20">
        <v>90</v>
      </c>
      <c r="D138" s="24" t="s">
        <v>165</v>
      </c>
    </row>
    <row r="139" spans="2:4">
      <c r="B139" s="40"/>
      <c r="C139" s="20">
        <v>95</v>
      </c>
      <c r="D139" s="24" t="s">
        <v>166</v>
      </c>
    </row>
    <row r="140" spans="2:4">
      <c r="B140" s="28" t="s">
        <v>131</v>
      </c>
    </row>
    <row r="141" spans="2:4">
      <c r="C141" s="20" t="s">
        <v>40</v>
      </c>
      <c r="D141" s="24" t="s">
        <v>175</v>
      </c>
    </row>
    <row r="142" spans="2:4">
      <c r="B142" s="28"/>
      <c r="C142" s="20">
        <v>0.01</v>
      </c>
      <c r="D142" s="24" t="s">
        <v>132</v>
      </c>
    </row>
    <row r="143" spans="2:4">
      <c r="B143" s="28"/>
      <c r="C143" s="20">
        <v>0.2</v>
      </c>
      <c r="D143" s="24" t="s">
        <v>83</v>
      </c>
    </row>
    <row r="144" spans="2:4">
      <c r="B144" s="28"/>
      <c r="C144" s="20">
        <v>0.6</v>
      </c>
      <c r="D144" s="24" t="s">
        <v>122</v>
      </c>
    </row>
    <row r="145" spans="2:4">
      <c r="B145" s="40"/>
      <c r="C145" s="20">
        <v>1.1000000000000001</v>
      </c>
      <c r="D145" s="24" t="s">
        <v>89</v>
      </c>
    </row>
    <row r="146" spans="2:4">
      <c r="B146" s="40"/>
      <c r="C146" s="20">
        <v>2</v>
      </c>
      <c r="D146" s="24" t="s">
        <v>91</v>
      </c>
    </row>
    <row r="147" spans="2:4">
      <c r="C147" s="20">
        <v>5</v>
      </c>
      <c r="D147" s="24" t="s">
        <v>119</v>
      </c>
    </row>
    <row r="148" spans="2:4">
      <c r="B148" s="28" t="s">
        <v>171</v>
      </c>
    </row>
    <row r="149" spans="2:4">
      <c r="C149" s="20" t="s">
        <v>38</v>
      </c>
      <c r="D149" s="24" t="s">
        <v>129</v>
      </c>
    </row>
    <row r="150" spans="2:4">
      <c r="B150" s="28"/>
      <c r="C150" s="20">
        <v>5</v>
      </c>
      <c r="D150" s="24" t="s">
        <v>83</v>
      </c>
    </row>
    <row r="151" spans="2:4">
      <c r="B151" s="28"/>
      <c r="C151" s="20">
        <v>30</v>
      </c>
      <c r="D151" s="24" t="s">
        <v>85</v>
      </c>
    </row>
    <row r="152" spans="2:4">
      <c r="B152" s="28"/>
      <c r="C152" s="20">
        <v>50</v>
      </c>
      <c r="D152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160</v>
      </c>
      <c r="I11" s="98"/>
      <c r="J11" s="99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7" t="s">
        <v>70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7" t="s">
        <v>160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4" t="s">
        <v>135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136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topLeftCell="A22" zoomScale="130" zoomScaleNormal="110" zoomScalePageLayoutView="130" workbookViewId="0">
      <selection activeCell="C30" sqref="C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205</v>
      </c>
      <c r="F3" s="8"/>
      <c r="G3" s="8"/>
      <c r="H3" s="9" t="s">
        <v>158</v>
      </c>
      <c r="J3" s="69" t="s">
        <v>204</v>
      </c>
    </row>
    <row r="4" spans="1:11" ht="15.75">
      <c r="B4" s="3" t="s">
        <v>202</v>
      </c>
      <c r="F4" s="8"/>
      <c r="G4" s="8"/>
      <c r="H4" s="9" t="s">
        <v>56</v>
      </c>
      <c r="J4" s="70">
        <v>42962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</v>
      </c>
      <c r="F9" s="14">
        <v>7.1</v>
      </c>
      <c r="G9" s="8"/>
      <c r="H9" s="8"/>
      <c r="I9" s="8"/>
      <c r="J9" s="8"/>
      <c r="K9" s="5"/>
    </row>
    <row r="10" spans="1:11">
      <c r="A10" s="4"/>
      <c r="B10" s="10" t="s">
        <v>5</v>
      </c>
      <c r="C10" s="10" t="s">
        <v>52</v>
      </c>
      <c r="D10" s="11">
        <v>270</v>
      </c>
      <c r="E10" s="11">
        <v>440</v>
      </c>
      <c r="F10" s="11">
        <v>430</v>
      </c>
      <c r="G10" s="5"/>
    </row>
    <row r="11" spans="1:11">
      <c r="A11" s="4"/>
      <c r="B11" s="10" t="s">
        <v>6</v>
      </c>
      <c r="C11" s="10" t="s">
        <v>52</v>
      </c>
      <c r="D11" s="11">
        <v>185</v>
      </c>
      <c r="E11" s="11">
        <v>330</v>
      </c>
      <c r="F11" s="11" t="s">
        <v>38</v>
      </c>
      <c r="G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34.020013599247186</v>
      </c>
      <c r="E12" s="15">
        <f t="shared" ref="E12:F12" si="0">2*(E10-(5*10^(E9-10)))/(1+(0.94*10^(E9-10)))*10^(6-E9)</f>
        <v>87.916358622894492</v>
      </c>
      <c r="F12" s="15">
        <f t="shared" si="0"/>
        <v>68.230484920442393</v>
      </c>
      <c r="G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-0.20000000000000107</v>
      </c>
      <c r="E13" s="14">
        <f>+E9+0.5+VLOOKUP(E10,LSI!$F$2:$G$25,2)+VLOOKUP(E11,LSI!$H$2:$I$25,2)-12.1</f>
        <v>9.9999999999999645E-2</v>
      </c>
      <c r="F13" s="14">
        <v>-1.6</v>
      </c>
      <c r="G13" s="5"/>
    </row>
    <row r="14" spans="1:11">
      <c r="A14" s="4"/>
      <c r="B14" s="10" t="s">
        <v>10</v>
      </c>
      <c r="C14" s="10" t="s">
        <v>24</v>
      </c>
      <c r="D14" s="11">
        <v>7.5</v>
      </c>
      <c r="E14" s="11">
        <v>1.76</v>
      </c>
      <c r="F14" s="11">
        <v>0.31</v>
      </c>
      <c r="G14" s="5"/>
    </row>
    <row r="15" spans="1:11">
      <c r="A15" s="4"/>
      <c r="B15" s="10" t="s">
        <v>11</v>
      </c>
      <c r="C15" s="10" t="s">
        <v>24</v>
      </c>
      <c r="D15" s="11">
        <v>0.22</v>
      </c>
      <c r="E15" s="87">
        <v>0.3</v>
      </c>
      <c r="F15" s="11" t="s">
        <v>40</v>
      </c>
      <c r="G15" s="5"/>
    </row>
    <row r="16" spans="1:11">
      <c r="A16" s="4"/>
      <c r="B16" s="10" t="s">
        <v>4</v>
      </c>
      <c r="C16" s="10" t="s">
        <v>24</v>
      </c>
      <c r="D16" s="11">
        <v>460</v>
      </c>
      <c r="E16" s="11">
        <v>790</v>
      </c>
      <c r="F16" s="11">
        <v>840</v>
      </c>
      <c r="G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89</v>
      </c>
      <c r="F17" s="11">
        <v>66</v>
      </c>
      <c r="G17" s="83"/>
      <c r="H17" s="83"/>
      <c r="I17" s="83"/>
      <c r="J17" s="83"/>
      <c r="K17" s="5"/>
    </row>
    <row r="18" spans="1:11">
      <c r="A18" s="4"/>
      <c r="B18" s="10" t="s">
        <v>193</v>
      </c>
      <c r="C18" s="10" t="s">
        <v>194</v>
      </c>
      <c r="D18" s="14">
        <f t="shared" ref="D18:F18" si="1">D19/10</f>
        <v>64.099999999999994</v>
      </c>
      <c r="E18" s="14">
        <f t="shared" si="1"/>
        <v>110.9</v>
      </c>
      <c r="F18" s="14">
        <f t="shared" si="1"/>
        <v>118</v>
      </c>
      <c r="G18" s="8"/>
      <c r="H18" s="8"/>
      <c r="I18" s="8"/>
      <c r="J18" s="8"/>
      <c r="K18" s="5"/>
    </row>
    <row r="19" spans="1:11">
      <c r="A19" s="4"/>
      <c r="B19" s="10" t="s">
        <v>193</v>
      </c>
      <c r="C19" s="10" t="s">
        <v>195</v>
      </c>
      <c r="D19" s="15">
        <v>641</v>
      </c>
      <c r="E19" s="15">
        <v>1109</v>
      </c>
      <c r="F19" s="15">
        <v>1180</v>
      </c>
      <c r="G19" s="8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87">
        <v>44.07</v>
      </c>
      <c r="E20" s="87">
        <v>8.8000000000000007</v>
      </c>
      <c r="F20" s="87">
        <v>0.39</v>
      </c>
      <c r="G20" s="8"/>
      <c r="H20" s="8"/>
      <c r="I20" s="8"/>
      <c r="J20" s="8"/>
      <c r="K20" s="5"/>
    </row>
    <row r="21" spans="1:11">
      <c r="A21" s="4"/>
      <c r="B21" s="10" t="s">
        <v>19</v>
      </c>
      <c r="C21" s="10" t="s">
        <v>55</v>
      </c>
      <c r="D21" s="14">
        <v>50.2</v>
      </c>
      <c r="E21" s="14">
        <v>34.200000000000003</v>
      </c>
      <c r="F21" s="14">
        <v>30.6</v>
      </c>
      <c r="G21" s="8"/>
      <c r="H21" s="8"/>
      <c r="I21" s="8"/>
      <c r="J21" s="8"/>
      <c r="K21" s="5"/>
    </row>
    <row r="22" spans="1:11">
      <c r="A22" s="4"/>
      <c r="B22" s="66"/>
      <c r="C22" s="66"/>
      <c r="D22" s="68"/>
      <c r="E22" s="68"/>
      <c r="F22" s="68"/>
      <c r="G22" s="8"/>
      <c r="H22" s="8"/>
      <c r="I22" s="8"/>
      <c r="J22" s="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206</v>
      </c>
      <c r="D24" s="58"/>
      <c r="E24" s="58"/>
      <c r="F24" s="58"/>
      <c r="G24" s="5"/>
      <c r="H24" s="5"/>
      <c r="I24" s="5"/>
      <c r="J24" s="5"/>
      <c r="K24" s="5"/>
    </row>
    <row r="25" spans="1:11">
      <c r="A25" s="4"/>
      <c r="B25" s="10" t="s">
        <v>46</v>
      </c>
      <c r="C25" s="57" t="s">
        <v>206</v>
      </c>
      <c r="D25" s="60"/>
      <c r="E25" s="58"/>
      <c r="F25" s="58"/>
      <c r="G25" s="5"/>
      <c r="H25" s="5"/>
      <c r="I25" s="5"/>
      <c r="J25" s="5"/>
      <c r="K25" s="5"/>
    </row>
    <row r="26" spans="1:11">
      <c r="A26" s="4"/>
      <c r="B26" s="66"/>
      <c r="C26" s="83"/>
      <c r="D26" s="83"/>
      <c r="E26" s="83"/>
      <c r="F26" s="83"/>
      <c r="G26" s="5"/>
      <c r="H26" s="5"/>
      <c r="I26" s="5"/>
      <c r="J26" s="5"/>
      <c r="K26" s="5"/>
    </row>
    <row r="27" spans="1:11">
      <c r="A27" s="4"/>
      <c r="B27" s="4"/>
      <c r="C27" s="8"/>
      <c r="D27" s="8"/>
      <c r="E27" s="8"/>
      <c r="F27" s="8"/>
      <c r="G27" s="5"/>
      <c r="H27" s="5"/>
      <c r="I27" s="5"/>
      <c r="J27" s="5"/>
      <c r="K27" s="5"/>
    </row>
    <row r="28" spans="1:11">
      <c r="A28" s="4"/>
      <c r="B28" s="4"/>
      <c r="C28" s="8"/>
      <c r="D28" s="8"/>
      <c r="E28" s="8"/>
      <c r="F28" s="8"/>
      <c r="G28" s="5"/>
      <c r="H28" s="5"/>
      <c r="I28" s="5"/>
      <c r="J28" s="5"/>
      <c r="K28" s="5"/>
    </row>
    <row r="29" spans="1:11">
      <c r="A29" s="4"/>
      <c r="B29" s="4" t="s">
        <v>133</v>
      </c>
      <c r="C29" s="8"/>
      <c r="D29" s="8"/>
      <c r="E29" s="8"/>
      <c r="F29" s="8"/>
      <c r="G29" s="5"/>
      <c r="H29" s="5"/>
      <c r="I29" s="5"/>
      <c r="J29" s="5"/>
      <c r="K29" s="5"/>
    </row>
    <row r="30" spans="1:11">
      <c r="A30" s="4"/>
      <c r="B30" s="4" t="s">
        <v>60</v>
      </c>
      <c r="C30" s="8"/>
      <c r="D30" s="8"/>
      <c r="E30" s="8"/>
      <c r="F30" s="8"/>
      <c r="G30" s="5"/>
      <c r="H30" s="5"/>
      <c r="I30" s="5"/>
      <c r="J30" s="5"/>
      <c r="K30" s="5"/>
    </row>
    <row r="31" spans="1:11">
      <c r="A31" s="4"/>
      <c r="B31" s="4" t="s">
        <v>156</v>
      </c>
      <c r="C31" s="8"/>
      <c r="D31" s="8"/>
      <c r="E31" s="8"/>
      <c r="F31" s="8"/>
      <c r="G31" s="5"/>
      <c r="H31" s="5"/>
      <c r="I31" s="5"/>
      <c r="J31" s="5"/>
      <c r="K31" s="5"/>
    </row>
    <row r="32" spans="1:11">
      <c r="A32" s="4"/>
      <c r="B32" s="12" t="s">
        <v>62</v>
      </c>
      <c r="C32" s="8"/>
      <c r="D32" s="8"/>
      <c r="E32" s="8"/>
      <c r="F32" s="8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4"/>
      <c r="H67" s="4"/>
      <c r="I67" s="4"/>
      <c r="J67" s="4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  <row r="114" spans="1:11">
      <c r="A114" s="4"/>
      <c r="B114" s="4"/>
      <c r="C114" s="4"/>
      <c r="D114" s="4"/>
      <c r="E114" s="4"/>
      <c r="F114" s="4"/>
      <c r="K114" s="4"/>
    </row>
    <row r="115" spans="1:11">
      <c r="A115" s="4"/>
      <c r="B115" s="4"/>
      <c r="C115" s="4"/>
      <c r="D115" s="4"/>
      <c r="E115" s="4"/>
      <c r="F115" s="4"/>
      <c r="K115" s="4"/>
    </row>
    <row r="116" spans="1:11">
      <c r="A116" s="4"/>
      <c r="B116" s="4"/>
      <c r="C116" s="4"/>
      <c r="D116" s="4"/>
      <c r="E116" s="4"/>
      <c r="F116" s="4"/>
      <c r="K11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193</v>
      </c>
      <c r="C25" s="10" t="s">
        <v>194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193</v>
      </c>
      <c r="C26" s="10" t="s">
        <v>195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4" t="s">
        <v>135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42975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VLOOKUP(D29,Lookup!C141:D147,2)</f>
        <v>#N/A</v>
      </c>
      <c r="H29" s="97"/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7" t="s">
        <v>160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104" t="s">
        <v>135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136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193</v>
      </c>
      <c r="C23" s="95" t="s">
        <v>198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193</v>
      </c>
      <c r="C17" s="95" t="s">
        <v>198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171</v>
      </c>
      <c r="C19" s="10" t="s">
        <v>172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137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BF52E8-A5AC-4FAA-8494-AE13523BAD12}"/>
</file>

<file path=customXml/itemProps2.xml><?xml version="1.0" encoding="utf-8"?>
<ds:datastoreItem xmlns:ds="http://schemas.openxmlformats.org/officeDocument/2006/customXml" ds:itemID="{63A9467E-8004-4966-9B4E-2547A3889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2017-08-28T00:27:35Z</cp:lastPrinted>
  <dcterms:created xsi:type="dcterms:W3CDTF">2017-07-10T05:27:40Z</dcterms:created>
  <dcterms:modified xsi:type="dcterms:W3CDTF">2017-08-28T04:13:41Z</dcterms:modified>
</cp:coreProperties>
</file>