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18" i="9"/>
  <c r="H26" i="1"/>
  <c r="H25" i="1"/>
  <c r="D26" i="1"/>
  <c r="D25" i="1"/>
  <c r="J25" i="1"/>
  <c r="J26" i="1"/>
  <c r="D24" i="4"/>
  <c r="D25" i="4"/>
  <c r="I25" i="1"/>
  <c r="I26" i="1"/>
  <c r="F25" i="1"/>
  <c r="F26" i="1"/>
  <c r="E25" i="1"/>
  <c r="E26" i="1"/>
  <c r="G26" i="1"/>
  <c r="G25" i="1"/>
</calcChain>
</file>

<file path=xl/sharedStrings.xml><?xml version="1.0" encoding="utf-8"?>
<sst xmlns="http://schemas.openxmlformats.org/spreadsheetml/2006/main" count="1133" uniqueCount="210">
  <si>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</si>
  <si>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</si>
  <si>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</si>
  <si>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</si>
  <si>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</si>
  <si>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</si>
  <si>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</si>
  <si>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</si>
  <si>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</si>
  <si>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</si>
  <si>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</si>
  <si>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</si>
  <si>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</si>
  <si>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</si>
  <si>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</si>
  <si>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</si>
  <si>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</si>
  <si>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</si>
  <si>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</si>
  <si>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</si>
  <si>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</si>
  <si>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</si>
  <si>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</si>
  <si>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</si>
  <si>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</si>
  <si>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</si>
  <si>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</si>
  <si>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</si>
  <si>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</si>
  <si>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</si>
  <si>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</si>
  <si>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</si>
  <si>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</si>
  <si>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</si>
  <si>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</si>
  <si>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</si>
  <si>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</si>
  <si>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</si>
  <si>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</si>
  <si>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</si>
  <si>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</si>
  <si>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</si>
  <si>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</si>
  <si>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</si>
  <si>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</si>
  <si>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</si>
  <si>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</si>
  <si>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</si>
  <si>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</si>
  <si>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</si>
  <si>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</si>
  <si>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</si>
  <si>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</si>
  <si>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</si>
  <si>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</si>
  <si>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</si>
  <si>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</si>
  <si>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</si>
  <si>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</si>
  <si>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</si>
  <si>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</si>
  <si>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</si>
  <si>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</si>
  <si>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</si>
  <si>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</si>
  <si>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</si>
  <si>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</si>
  <si>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</si>
  <si>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</si>
  <si>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</si>
  <si>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</si>
  <si>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</si>
  <si>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</si>
  <si>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</si>
  <si>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</si>
  <si>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</si>
  <si>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</si>
  <si>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</si>
  <si>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</si>
  <si>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</si>
  <si>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</si>
  <si>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</si>
  <si>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</si>
  <si>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</si>
  <si>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</si>
  <si>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</si>
  <si>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</si>
  <si>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</si>
  <si>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</si>
  <si>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</si>
  <si>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</si>
  <si>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</si>
  <si>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</si>
  <si>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</si>
  <si>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</si>
  <si>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</si>
  <si>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</si>
  <si>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</si>
  <si>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</si>
  <si>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</si>
  <si>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</si>
  <si>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</si>
  <si>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</si>
  <si>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</si>
  <si>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</si>
  <si>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</si>
  <si>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</si>
  <si>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</si>
  <si>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</si>
  <si>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</si>
  <si>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</si>
  <si>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</si>
  <si>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</si>
  <si>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</si>
  <si>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</si>
  <si>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</si>
  <si>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</si>
  <si>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</si>
  <si>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</si>
  <si>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</si>
  <si>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</si>
  <si>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</si>
  <si>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</si>
  <si>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</si>
  <si>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</si>
  <si>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</si>
  <si>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</si>
  <si>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</si>
  <si>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</si>
  <si>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</si>
  <si>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</si>
  <si>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</si>
  <si>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</si>
  <si>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</si>
  <si>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</si>
  <si>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</si>
  <si>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</si>
  <si>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</si>
  <si>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</si>
  <si>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</si>
  <si>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</si>
  <si>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</si>
  <si>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</si>
  <si>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</si>
  <si>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</si>
  <si>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</si>
  <si>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</si>
  <si>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</si>
  <si>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</si>
  <si>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</si>
  <si>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</si>
  <si>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</si>
  <si>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</si>
  <si>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</si>
  <si>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</si>
  <si>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</si>
  <si>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</si>
  <si>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</si>
  <si>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</si>
  <si>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</si>
  <si>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</si>
  <si>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</si>
  <si>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</si>
  <si>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</si>
  <si>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</si>
  <si>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</si>
  <si>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</si>
  <si>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</si>
  <si>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</si>
  <si>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</si>
  <si>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</si>
  <si>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</si>
  <si>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</si>
  <si>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</si>
  <si>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</si>
  <si>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</si>
  <si>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</si>
  <si>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</si>
  <si>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</si>
  <si>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</si>
  <si>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</si>
  <si>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</si>
  <si>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</si>
  <si>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</si>
  <si>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</si>
  <si>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</si>
  <si>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</si>
  <si>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</si>
  <si>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</si>
  <si>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</si>
  <si>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</si>
  <si>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</si>
  <si>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</si>
  <si>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</si>
  <si>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</si>
  <si>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</si>
  <si>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</si>
  <si>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</si>
  <si>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</si>
  <si>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</si>
  <si>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</si>
  <si>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</si>
  <si>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</si>
  <si>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</si>
  <si>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</si>
  <si>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THINK WATER PUKEKOHE</t>
  </si>
  <si>
    <t>SPEED KING</t>
  </si>
  <si>
    <t>20171018SRT02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</si>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</sst>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5983164"/>
          <a:ext cx="1289539" cy="268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5" sqref="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zoomScale="130" zoomScaleNormal="110" zoomScalePageLayoutView="130" workbookViewId="0">
      <selection activeCell="J19" sqref="J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43026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165</v>
      </c>
      <c r="H8" s="72" t="s">
        <v>166</v>
      </c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6.8</v>
      </c>
      <c r="F9" s="14">
        <v>7.3</v>
      </c>
      <c r="G9" s="14">
        <v>6.8</v>
      </c>
      <c r="H9" s="14">
        <v>7.2</v>
      </c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65</v>
      </c>
      <c r="F10" s="11">
        <v>65</v>
      </c>
      <c r="G10" s="11">
        <v>60</v>
      </c>
      <c r="H10" s="11">
        <v>70</v>
      </c>
      <c r="I10" s="108"/>
      <c r="J10" s="108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40</v>
      </c>
      <c r="F11" s="11" t="s">
        <v>38</v>
      </c>
      <c r="G11" s="11">
        <v>60</v>
      </c>
      <c r="H11" s="11" t="s">
        <v>38</v>
      </c>
      <c r="I11" s="108"/>
      <c r="J11" s="10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13.985853297899977</v>
      </c>
      <c r="E12" s="15">
        <f t="shared" ref="E12" si="0">2*(E10-(5*10^(E9-10)))/(1+(0.94*10^(E9-10)))*10^(6-E9)</f>
        <v>20.5903993381276</v>
      </c>
      <c r="F12" s="15">
        <v>6.5022387854636685</v>
      </c>
      <c r="G12" s="15">
        <v>19.006445588483047</v>
      </c>
      <c r="H12" s="15">
        <v>8.8192638869036415</v>
      </c>
      <c r="I12" s="111"/>
      <c r="J12" s="111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-1.5</v>
      </c>
      <c r="E13" s="14">
        <f>+E9+0.5+VLOOKUP(E10,[1]LSI!$F$2:$G$25,2)+VLOOKUP(E11,[1]LSI!$H$2:$I$25,2)-12.1</f>
        <v>-1.9000000000000004</v>
      </c>
      <c r="F13" s="14">
        <v>-2.2000000000000011</v>
      </c>
      <c r="G13" s="14">
        <v>-1.8000000000000007</v>
      </c>
      <c r="H13" s="14">
        <v>-2.3000000000000007</v>
      </c>
      <c r="I13" s="110"/>
      <c r="J13" s="110"/>
      <c r="K13" s="5"/>
    </row>
    <row r="14" spans="1:11">
      <c r="A14" s="4"/>
      <c r="B14" s="10" t="s">
        <v>10</v>
      </c>
      <c r="C14" s="10" t="s">
        <v>24</v>
      </c>
      <c r="D14" s="11">
        <v>4.55</v>
      </c>
      <c r="E14" s="11">
        <v>4.55</v>
      </c>
      <c r="F14" s="11">
        <v>1.01</v>
      </c>
      <c r="G14" s="11">
        <v>4.4000000000000004</v>
      </c>
      <c r="H14" s="11">
        <v>1.04</v>
      </c>
      <c r="I14" s="108"/>
      <c r="J14" s="108"/>
      <c r="K14" s="5"/>
    </row>
    <row r="15" spans="1:11">
      <c r="A15" s="4"/>
      <c r="B15" s="10" t="s">
        <v>11</v>
      </c>
      <c r="C15" s="10" t="s">
        <v>24</v>
      </c>
      <c r="D15" s="11">
        <v>0.02</v>
      </c>
      <c r="E15" s="11">
        <v>0.12</v>
      </c>
      <c r="F15" s="11" t="s">
        <v>40</v>
      </c>
      <c r="G15" s="11">
        <v>0.11</v>
      </c>
      <c r="H15" s="11" t="s">
        <v>40</v>
      </c>
      <c r="I15" s="108"/>
      <c r="J15" s="108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190</v>
      </c>
      <c r="F16" s="11">
        <v>200</v>
      </c>
      <c r="G16" s="11">
        <v>190</v>
      </c>
      <c r="H16" s="11">
        <v>210</v>
      </c>
      <c r="I16" s="108"/>
      <c r="J16" s="108"/>
      <c r="K16" s="5"/>
    </row>
    <row r="17" spans="1:11">
      <c r="A17" s="4"/>
      <c r="B17" s="10" t="s">
        <v>15</v>
      </c>
      <c r="C17" s="10" t="s">
        <v>24</v>
      </c>
      <c r="D17" s="11">
        <v>61</v>
      </c>
      <c r="E17" s="11">
        <v>58</v>
      </c>
      <c r="F17" s="11">
        <v>51</v>
      </c>
      <c r="G17" s="11">
        <v>48</v>
      </c>
      <c r="H17" s="11">
        <v>42</v>
      </c>
      <c r="I17" s="108"/>
      <c r="J17" s="108"/>
      <c r="K17" s="5"/>
    </row>
    <row r="18" spans="1:11">
      <c r="A18" s="4"/>
      <c r="B18" s="10" t="s">
        <v>189</v>
      </c>
      <c r="C18" s="10" t="s">
        <v>190</v>
      </c>
      <c r="D18" s="14">
        <f t="shared" ref="D18:H18" si="1">D19/10</f>
        <v>29.5</v>
      </c>
      <c r="E18" s="14">
        <f t="shared" si="1"/>
        <v>27.2</v>
      </c>
      <c r="F18" s="14">
        <f t="shared" si="1"/>
        <v>27.8</v>
      </c>
      <c r="G18" s="14">
        <f t="shared" si="1"/>
        <v>26.1</v>
      </c>
      <c r="H18" s="14">
        <f t="shared" si="1"/>
        <v>30</v>
      </c>
      <c r="I18" s="110"/>
      <c r="J18" s="110"/>
      <c r="K18" s="5"/>
    </row>
    <row r="19" spans="1:11">
      <c r="A19" s="4"/>
      <c r="B19" s="10" t="s">
        <v>189</v>
      </c>
      <c r="C19" s="10" t="s">
        <v>191</v>
      </c>
      <c r="D19" s="15">
        <v>295</v>
      </c>
      <c r="E19" s="15">
        <v>272</v>
      </c>
      <c r="F19" s="15">
        <v>278</v>
      </c>
      <c r="G19" s="15">
        <v>261</v>
      </c>
      <c r="H19" s="15">
        <v>300</v>
      </c>
      <c r="I19" s="111"/>
      <c r="J19" s="111"/>
      <c r="K19" s="5"/>
    </row>
    <row r="20" spans="1:11">
      <c r="A20" s="4"/>
      <c r="B20" s="10" t="s">
        <v>18</v>
      </c>
      <c r="C20" s="10" t="s">
        <v>25</v>
      </c>
      <c r="D20" s="14">
        <v>19.11</v>
      </c>
      <c r="E20" s="14">
        <v>19.760000000000002</v>
      </c>
      <c r="F20" s="14" t="s">
        <v>41</v>
      </c>
      <c r="G20" s="14">
        <v>21.4</v>
      </c>
      <c r="H20" s="14" t="s">
        <v>41</v>
      </c>
      <c r="I20" s="110"/>
      <c r="J20" s="110"/>
      <c r="K20" s="5"/>
    </row>
    <row r="21" spans="1:11">
      <c r="A21" s="4"/>
      <c r="B21" s="10" t="s">
        <v>168</v>
      </c>
      <c r="C21" s="10" t="s">
        <v>169</v>
      </c>
      <c r="D21" s="11">
        <v>185</v>
      </c>
      <c r="E21" s="11">
        <v>155</v>
      </c>
      <c r="F21" s="11" t="s">
        <v>38</v>
      </c>
      <c r="G21" s="11">
        <v>135</v>
      </c>
      <c r="H21" s="11" t="s">
        <v>38</v>
      </c>
      <c r="I21" s="108"/>
      <c r="J21" s="108"/>
      <c r="K21" s="5"/>
    </row>
    <row r="22" spans="1:11">
      <c r="A22" s="4"/>
      <c r="B22" s="10" t="s">
        <v>19</v>
      </c>
      <c r="C22" s="10" t="s">
        <v>55</v>
      </c>
      <c r="D22" s="14">
        <v>44.3</v>
      </c>
      <c r="E22" s="14">
        <v>44.7</v>
      </c>
      <c r="F22" s="14">
        <v>67.599999999999994</v>
      </c>
      <c r="G22" s="14">
        <v>46</v>
      </c>
      <c r="H22" s="14">
        <v>66.599999999999994</v>
      </c>
      <c r="I22" s="110"/>
      <c r="J22" s="110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108"/>
      <c r="J23" s="10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6F2E4F-D60A-4F2C-A72F-62085A33420E}"/>
</file>

<file path=customXml/itemProps2.xml><?xml version="1.0" encoding="utf-8"?>
<ds:datastoreItem xmlns:ds="http://schemas.openxmlformats.org/officeDocument/2006/customXml" ds:itemID="{89D88746-8C54-4E20-BB79-D93D2121C1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2017-10-23T20:35:36Z</dcterms:modified>
</cp:coreProperties>
</file>