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4" i="17" l="1"/>
  <c r="D12" i="17"/>
  <c r="D13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H18" i="9"/>
  <c r="D24" i="4"/>
  <c r="D25" i="4"/>
  <c r="E25" i="1"/>
  <c r="E26" i="1"/>
  <c r="J26" i="1"/>
  <c r="J25" i="1"/>
  <c r="D26" i="1"/>
  <c r="D25" i="1"/>
  <c r="I26" i="1"/>
  <c r="I25" i="1"/>
  <c r="F26" i="1"/>
  <c r="F25" i="1"/>
  <c r="G25" i="1"/>
  <c r="G26" i="1"/>
  <c r="H26" i="1"/>
  <c r="H25" i="1"/>
</calcChain>
</file>

<file path=xl/sharedStrings.xml><?xml version="1.0" encoding="utf-8"?>
<sst xmlns="http://schemas.openxmlformats.org/spreadsheetml/2006/main" count="1132" uniqueCount="210">
  <si>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</si>
  <si>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</si>
  <si>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</si>
  <si>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</si>
  <si>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</si>
  <si>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</si>
  <si>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</si>
  <si>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</si>
  <si>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</si>
  <si>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</si>
  <si>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</si>
  <si>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</si>
  <si>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</si>
  <si>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</si>
  <si>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</si>
  <si>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</si>
  <si>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</si>
  <si>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</si>
  <si>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</si>
  <si>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</si>
  <si>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</si>
  <si>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</si>
  <si>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</si>
  <si>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</si>
  <si>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</si>
  <si>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</si>
  <si>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</si>
  <si>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</si>
  <si>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</si>
  <si>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</si>
  <si>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</si>
  <si>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</si>
  <si>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</si>
  <si>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</si>
  <si>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</si>
  <si>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</si>
  <si>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</si>
  <si>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</si>
  <si>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</si>
  <si>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</si>
  <si>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</si>
  <si>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</si>
  <si>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</si>
  <si>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</si>
  <si>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</si>
  <si>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</si>
  <si>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</si>
  <si>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</si>
  <si>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</si>
  <si>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</si>
  <si>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</si>
  <si>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</si>
  <si>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</si>
  <si>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</si>
  <si>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</si>
  <si>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</si>
  <si>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</si>
  <si>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</si>
  <si>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</si>
  <si>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</si>
  <si>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</si>
  <si>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</si>
  <si>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</si>
  <si>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</si>
  <si>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</si>
  <si>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</si>
  <si>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</si>
  <si>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</si>
  <si>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</si>
  <si>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</si>
  <si>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</si>
  <si>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</si>
  <si>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</si>
  <si>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</si>
  <si>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</si>
  <si>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</si>
  <si>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</si>
  <si>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</si>
  <si>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</si>
  <si>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</si>
  <si>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</si>
  <si>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</si>
  <si>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</si>
  <si>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</si>
  <si>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</si>
  <si>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</si>
  <si>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</si>
  <si>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</si>
  <si>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</si>
  <si>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</si>
  <si>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</si>
  <si>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</si>
  <si>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</si>
  <si>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</si>
  <si>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</si>
  <si>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</si>
  <si>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</si>
  <si>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</si>
  <si>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</si>
  <si>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</si>
  <si>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</si>
  <si>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</si>
  <si>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</si>
  <si>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</si>
  <si>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</si>
  <si>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</si>
  <si>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</si>
  <si>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</si>
  <si>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</si>
  <si>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</si>
  <si>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</si>
  <si>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</si>
  <si>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</si>
  <si>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</si>
  <si>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</si>
  <si>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</si>
  <si>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</si>
  <si>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</si>
  <si>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</si>
  <si>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</si>
  <si>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</si>
  <si>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</si>
  <si>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</si>
  <si>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</si>
  <si>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</si>
  <si>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</si>
  <si>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</si>
  <si>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</si>
  <si>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</si>
  <si>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</si>
  <si>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</si>
  <si>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</si>
  <si>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</si>
  <si>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</si>
  <si>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</si>
  <si>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</si>
  <si>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</si>
  <si>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</si>
  <si>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</si>
  <si>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</si>
  <si>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</si>
  <si>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</si>
  <si>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</si>
  <si>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</si>
  <si>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</si>
  <si>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</si>
  <si>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</si>
  <si>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</si>
  <si>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</si>
  <si>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</si>
  <si>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</si>
  <si>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</si>
  <si>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</si>
  <si>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</si>
  <si>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</si>
  <si>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</si>
  <si>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</si>
  <si>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</si>
  <si>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</si>
  <si>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</si>
  <si>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</si>
  <si>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</si>
  <si>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</si>
  <si>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</si>
  <si>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</si>
  <si>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</si>
  <si>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</si>
  <si>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</si>
  <si>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</si>
  <si>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</si>
  <si>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</si>
  <si>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</si>
  <si>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</si>
  <si>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</si>
  <si>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</si>
  <si>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</si>
  <si>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</si>
  <si>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</si>
  <si>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</si>
  <si>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</si>
  <si>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</si>
  <si>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</si>
  <si>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</si>
  <si>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</si>
  <si>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</si>
  <si>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</si>
  <si>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</si>
  <si>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</si>
  <si>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</si>
  <si>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</si>
  <si>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</si>
  <si>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</si>
  <si>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</si>
  <si>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</si>
  <si>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</si>
  <si>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</si>
  <si>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</si>
  <si>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</si>
  <si>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</si>
  <si>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</si>
  <si>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</si>
  <si>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</si>
  <si>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</si>
  <si>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</si>
  <si>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 SERVICES</t>
  </si>
  <si>
    <t>MURPHYS MOTOR CAMP</t>
  </si>
  <si>
    <t>20171117SRT01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</si>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</sst>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zoomScale="130" zoomScaleNormal="110" zoomScalePageLayoutView="130" workbookViewId="0">
      <selection activeCell="H24" sqref="H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43056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163</v>
      </c>
      <c r="H8" s="72" t="s">
        <v>164</v>
      </c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6.5</v>
      </c>
      <c r="F9" s="14">
        <v>6.9</v>
      </c>
      <c r="G9" s="14">
        <v>6.5</v>
      </c>
      <c r="H9" s="14">
        <v>6.9</v>
      </c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35</v>
      </c>
      <c r="E10" s="11">
        <v>50</v>
      </c>
      <c r="F10" s="11">
        <v>55</v>
      </c>
      <c r="G10" s="11">
        <v>40</v>
      </c>
      <c r="H10" s="11">
        <v>60</v>
      </c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40</v>
      </c>
      <c r="E11" s="11">
        <v>50</v>
      </c>
      <c r="F11" s="11" t="s">
        <v>38</v>
      </c>
      <c r="G11" s="11">
        <v>45</v>
      </c>
      <c r="H11" s="11" t="s">
        <v>38</v>
      </c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22.128365873695163</v>
      </c>
      <c r="E12" s="15">
        <f t="shared" ref="E12:H12" si="0">2*(E10-(5*10^(E9-10)))/(1+(0.94*10^(E9-10)))*10^(6-E9)</f>
        <v>31.612379692207764</v>
      </c>
      <c r="F12" s="15">
        <v>13.836847990639583</v>
      </c>
      <c r="G12" s="15">
        <v>25.289703813199363</v>
      </c>
      <c r="H12" s="15">
        <v>15.094834103778505</v>
      </c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-2.5</v>
      </c>
      <c r="E13" s="14">
        <f>+E9+0.5+VLOOKUP(E10,[1]LSI!$F$2:$G$25,2)+VLOOKUP(E11,[1]LSI!$H$2:$I$25,2)-12.1</f>
        <v>-2.0999999999999996</v>
      </c>
      <c r="F13" s="14">
        <v>-2.6999999999999993</v>
      </c>
      <c r="G13" s="14">
        <v>-2.4000000000000004</v>
      </c>
      <c r="H13" s="14">
        <v>-2.6999999999999993</v>
      </c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11</v>
      </c>
      <c r="E14" s="11">
        <v>7.3</v>
      </c>
      <c r="F14" s="11">
        <v>0.21</v>
      </c>
      <c r="G14" s="11">
        <v>7</v>
      </c>
      <c r="H14" s="11">
        <v>0.17</v>
      </c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11</v>
      </c>
      <c r="E15" s="11">
        <v>0.1</v>
      </c>
      <c r="F15" s="11" t="s">
        <v>40</v>
      </c>
      <c r="G15" s="11">
        <v>0.2</v>
      </c>
      <c r="H15" s="11" t="s">
        <v>40</v>
      </c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140</v>
      </c>
      <c r="E16" s="11">
        <v>140</v>
      </c>
      <c r="F16" s="11">
        <v>150</v>
      </c>
      <c r="G16" s="11">
        <v>140</v>
      </c>
      <c r="H16" s="11">
        <v>150</v>
      </c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16</v>
      </c>
      <c r="E17" s="11">
        <v>20</v>
      </c>
      <c r="F17" s="11">
        <v>13</v>
      </c>
      <c r="G17" s="11">
        <v>21</v>
      </c>
      <c r="H17" s="11">
        <v>23</v>
      </c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H18" si="1">D19/10</f>
        <v>18.96</v>
      </c>
      <c r="E18" s="14">
        <f t="shared" si="1"/>
        <v>19.07</v>
      </c>
      <c r="F18" s="14">
        <f t="shared" si="1"/>
        <v>20.8</v>
      </c>
      <c r="G18" s="14">
        <f t="shared" si="1"/>
        <v>19.630000000000003</v>
      </c>
      <c r="H18" s="14">
        <f t="shared" si="1"/>
        <v>20.8</v>
      </c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189.6</v>
      </c>
      <c r="E19" s="15">
        <v>190.7</v>
      </c>
      <c r="F19" s="15">
        <v>208</v>
      </c>
      <c r="G19" s="15">
        <v>196.3</v>
      </c>
      <c r="H19" s="15">
        <v>208</v>
      </c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98</v>
      </c>
      <c r="E20" s="14">
        <v>76</v>
      </c>
      <c r="F20" s="14" t="s">
        <v>41</v>
      </c>
      <c r="G20" s="14">
        <v>91</v>
      </c>
      <c r="H20" s="14" t="s">
        <v>41</v>
      </c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4">
        <v>700</v>
      </c>
      <c r="E21" s="14">
        <v>380</v>
      </c>
      <c r="F21" s="14" t="s">
        <v>38</v>
      </c>
      <c r="G21" s="14">
        <v>420</v>
      </c>
      <c r="H21" s="14" t="s">
        <v>38</v>
      </c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27.6</v>
      </c>
      <c r="E22" s="14">
        <v>44.5</v>
      </c>
      <c r="F22" s="14">
        <v>87.2</v>
      </c>
      <c r="G22" s="14">
        <v>46.9</v>
      </c>
      <c r="H22" s="14">
        <v>86.8</v>
      </c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7AD58A-0CCF-4A06-BF93-3CE80BAC9437}"/>
</file>

<file path=customXml/itemProps2.xml><?xml version="1.0" encoding="utf-8"?>
<ds:datastoreItem xmlns:ds="http://schemas.openxmlformats.org/officeDocument/2006/customXml" ds:itemID="{FAED6BA9-42FF-41EE-AB31-FCC3D65944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2017-11-20T02:57:17Z</dcterms:modified>
</cp:coreProperties>
</file>