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4" i="17" l="1"/>
  <c r="D12" i="17"/>
  <c r="D13" i="17"/>
  <c r="J5" i="17" l="1"/>
  <c r="E13" i="9" l="1"/>
  <c r="D13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E18" i="9"/>
  <c r="D18" i="9"/>
  <c r="D25" i="4"/>
  <c r="D24" i="4"/>
  <c r="H26" i="1"/>
  <c r="H25" i="1"/>
  <c r="G26" i="1"/>
  <c r="G25" i="1"/>
  <c r="F26" i="1"/>
  <c r="F25" i="1"/>
  <c r="I26" i="1"/>
  <c r="I25" i="1"/>
  <c r="E26" i="1"/>
  <c r="E25" i="1"/>
  <c r="D26" i="1"/>
  <c r="D25" i="1"/>
  <c r="J26" i="1"/>
  <c r="J25" i="1"/>
</calcChain>
</file>

<file path=xl/sharedStrings.xml><?xml version="1.0" encoding="utf-8"?>
<sst xmlns="http://schemas.openxmlformats.org/spreadsheetml/2006/main" count="1121" uniqueCount="211">
  <si>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</si>
  <si>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</si>
  <si>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</si>
  <si>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</si>
  <si>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</si>
  <si>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</si>
  <si>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</si>
  <si>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</si>
  <si>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</si>
  <si>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</si>
  <si>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</si>
  <si>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</si>
  <si>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</si>
  <si>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</si>
  <si>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</si>
  <si>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</si>
  <si>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</si>
  <si>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</si>
  <si>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</si>
  <si>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</si>
  <si>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</si>
  <si>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</si>
  <si>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</si>
  <si>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</si>
  <si>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</si>
  <si>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</si>
  <si>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</si>
  <si>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</si>
  <si>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</si>
  <si>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</si>
  <si>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</si>
  <si>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</si>
  <si>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</si>
  <si>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</si>
  <si>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</si>
  <si>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</si>
  <si>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</si>
  <si>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</si>
  <si>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</si>
  <si>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</si>
  <si>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</si>
  <si>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</si>
  <si>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</si>
  <si>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</si>
  <si>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</si>
  <si>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</si>
  <si>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</si>
  <si>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</si>
  <si>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</si>
  <si>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</si>
  <si>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</si>
  <si>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</si>
  <si>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</si>
  <si>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</si>
  <si>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</si>
  <si>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</si>
  <si>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</si>
  <si>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</si>
  <si>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</si>
  <si>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</si>
  <si>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</si>
  <si>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</si>
  <si>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</si>
  <si>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</si>
  <si>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</si>
  <si>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</si>
  <si>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</si>
  <si>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</si>
  <si>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</si>
  <si>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</si>
  <si>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</si>
  <si>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</si>
  <si>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</si>
  <si>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</si>
  <si>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</si>
  <si>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</si>
  <si>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</si>
  <si>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</si>
  <si>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</si>
  <si>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</si>
  <si>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</si>
  <si>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</si>
  <si>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</si>
  <si>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</si>
  <si>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</si>
  <si>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</si>
  <si>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</si>
  <si>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</si>
  <si>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</si>
  <si>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</si>
  <si>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</si>
  <si>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</si>
  <si>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</si>
  <si>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</si>
  <si>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</si>
  <si>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</si>
  <si>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</si>
  <si>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</si>
  <si>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</si>
  <si>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</si>
  <si>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</si>
  <si>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</si>
  <si>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</si>
  <si>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</si>
  <si>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</si>
  <si>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</si>
  <si>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</si>
  <si>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</si>
  <si>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</si>
  <si>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</si>
  <si>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</si>
  <si>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</si>
  <si>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</si>
  <si>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</si>
  <si>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</si>
  <si>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</si>
  <si>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</si>
  <si>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</si>
  <si>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</si>
  <si>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</si>
  <si>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</si>
  <si>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</si>
  <si>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</si>
  <si>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</si>
  <si>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</si>
  <si>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</si>
  <si>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</si>
  <si>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</si>
  <si>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</si>
  <si>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</si>
  <si>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</si>
  <si>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</si>
  <si>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</si>
  <si>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</si>
  <si>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</si>
  <si>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</si>
  <si>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</si>
  <si>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</si>
  <si>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</si>
  <si>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</si>
  <si>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</si>
  <si>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</si>
  <si>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</si>
  <si>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</si>
  <si>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</si>
  <si>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</si>
  <si>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</si>
  <si>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</si>
  <si>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</si>
  <si>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</si>
  <si>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</si>
  <si>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</si>
  <si>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</si>
  <si>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</si>
  <si>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</si>
  <si>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</si>
  <si>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</si>
  <si>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</si>
  <si>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</si>
  <si>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</si>
  <si>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</si>
  <si>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</si>
  <si>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</si>
  <si>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</si>
  <si>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</si>
  <si>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</si>
  <si>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</si>
  <si>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</si>
  <si>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</si>
  <si>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</si>
  <si>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</si>
  <si>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</si>
  <si>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</si>
  <si>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</si>
  <si>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</si>
  <si>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</si>
  <si>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</si>
  <si>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</si>
  <si>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</si>
  <si>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</si>
  <si>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</si>
  <si>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</si>
  <si>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</si>
  <si>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</si>
  <si>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</si>
  <si>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</si>
  <si>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</si>
  <si>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</si>
  <si>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</si>
  <si>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</si>
  <si>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</si>
  <si>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</si>
  <si>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</si>
  <si>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</si>
  <si>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</si>
  <si>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</si>
  <si>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</si>
  <si>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</si>
  <si>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</si>
  <si>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</si>
  <si>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</si>
  <si>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</si>
  <si>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</si>
  <si>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</si>
  <si>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</si>
  <si>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 xml:space="preserve">WATER SOLUTION </t>
  </si>
  <si>
    <t>DELMAR TRUST</t>
  </si>
  <si>
    <t>BEFORE</t>
  </si>
  <si>
    <t>AFTER</t>
  </si>
  <si>
    <t>20171120SRT-1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</si>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</sst>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202</v>
      </c>
    </row>
    <row r="4" spans="1:11" ht="15.75">
      <c r="B4" s="3" t="s">
        <v>206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topLeftCell="A14" zoomScale="130" zoomScaleNormal="110" zoomScalePageLayoutView="130" workbookViewId="0">
      <selection activeCell="H18" sqref="H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209</v>
      </c>
    </row>
    <row r="4" spans="1:11" ht="15.75">
      <c r="B4" s="3" t="s">
        <v>206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7"/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108"/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6.4</v>
      </c>
      <c r="E9" s="14">
        <v>7.9</v>
      </c>
      <c r="F9" s="109"/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35</v>
      </c>
      <c r="E10" s="11">
        <v>180</v>
      </c>
      <c r="F10" s="107"/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25</v>
      </c>
      <c r="E11" s="11">
        <v>85</v>
      </c>
      <c r="F11" s="107"/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27.859923728091601</v>
      </c>
      <c r="E12" s="15">
        <f t="shared" ref="E12" si="0">2*(E10-(5*10^(E9-10)))/(1+(0.94*10^(E9-10)))*10^(6-E9)</f>
        <v>4.4975496937957358</v>
      </c>
      <c r="F12" s="110"/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-2.6999999999999993</v>
      </c>
      <c r="E13" s="14">
        <f>+E9+0.5+VLOOKUP(E10,[1]LSI!$F$2:$G$25,2)+VLOOKUP(E11,[1]LSI!$H$2:$I$25,2)-12.1</f>
        <v>0</v>
      </c>
      <c r="F13" s="109"/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0.06</v>
      </c>
      <c r="E14" s="11">
        <v>0.02</v>
      </c>
      <c r="F14" s="107"/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07"/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170</v>
      </c>
      <c r="E16" s="11">
        <v>330</v>
      </c>
      <c r="F16" s="107"/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31</v>
      </c>
      <c r="E17" s="11">
        <v>58</v>
      </c>
      <c r="F17" s="107"/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E18" si="1">D19/10</f>
        <v>24.4</v>
      </c>
      <c r="E18" s="14">
        <f t="shared" si="1"/>
        <v>44.9</v>
      </c>
      <c r="F18" s="109"/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244</v>
      </c>
      <c r="E19" s="15">
        <v>449</v>
      </c>
      <c r="F19" s="110"/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09"/>
      <c r="G20" s="109"/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07"/>
      <c r="G21" s="107"/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99.1</v>
      </c>
      <c r="E22" s="14">
        <v>95.9</v>
      </c>
      <c r="F22" s="109"/>
      <c r="G22" s="109"/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203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9C4383-98EF-4039-9A2C-A884A4038C0F}"/>
</file>

<file path=customXml/itemProps2.xml><?xml version="1.0" encoding="utf-8"?>
<ds:datastoreItem xmlns:ds="http://schemas.openxmlformats.org/officeDocument/2006/customXml" ds:itemID="{12362EEA-CDA0-4E67-8FF1-E42ED10379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2017-11-20T03:17:03Z</dcterms:modified>
</cp:coreProperties>
</file>