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7" l="1"/>
  <c r="J5" i="9"/>
  <c r="D14" i="17" l="1"/>
  <c r="D12" i="17"/>
  <c r="D13" i="17"/>
  <c r="J5" i="17" l="1"/>
  <c r="D13" i="9" l="1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D24" i="4"/>
  <c r="D25" i="4"/>
  <c r="G25" i="1"/>
  <c r="G26" i="1"/>
  <c r="I26" i="1"/>
  <c r="I25" i="1"/>
  <c r="J25" i="1"/>
  <c r="J26" i="1"/>
  <c r="E25" i="1"/>
  <c r="E26" i="1"/>
  <c r="H26" i="1"/>
  <c r="H25" i="1"/>
  <c r="F26" i="1"/>
  <c r="F25" i="1"/>
  <c r="D26" i="1"/>
  <c r="D25" i="1"/>
</calcChain>
</file>

<file path=xl/sharedStrings.xml><?xml version="1.0" encoding="utf-8"?>
<sst xmlns="http://schemas.openxmlformats.org/spreadsheetml/2006/main" count="1113" uniqueCount="207">
  <si>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</si>
  <si>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</si>
  <si>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</si>
  <si>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</si>
  <si>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</si>
  <si>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</si>
  <si>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</si>
  <si>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</si>
  <si>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</si>
  <si>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</si>
  <si>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</si>
  <si>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</si>
  <si>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</si>
  <si>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</si>
  <si>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</si>
  <si>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</si>
  <si>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</si>
  <si>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</si>
  <si>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</si>
  <si>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</si>
  <si>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</si>
  <si>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</si>
  <si>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</si>
  <si>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</si>
  <si>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</si>
  <si>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</si>
  <si>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</si>
  <si>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</si>
  <si>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</si>
  <si>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</si>
  <si>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</si>
  <si>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</si>
  <si>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</si>
  <si>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</si>
  <si>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</si>
  <si>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</si>
  <si>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</si>
  <si>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</si>
  <si>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</si>
  <si>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</si>
  <si>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</si>
  <si>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</si>
  <si>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</si>
  <si>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</si>
  <si>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</si>
  <si>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</si>
  <si>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</si>
  <si>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</si>
  <si>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</si>
  <si>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</si>
  <si>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</si>
  <si>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</si>
  <si>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</si>
  <si>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</si>
  <si>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</si>
  <si>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</si>
  <si>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</si>
  <si>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</si>
  <si>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</si>
  <si>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</si>
  <si>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</si>
  <si>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</si>
  <si>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</si>
  <si>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</si>
  <si>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</si>
  <si>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</si>
  <si>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</si>
  <si>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</si>
  <si>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</si>
  <si>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</si>
  <si>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</si>
  <si>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</si>
  <si>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</si>
  <si>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</si>
  <si>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</si>
  <si>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</si>
  <si>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</si>
  <si>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</si>
  <si>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</si>
  <si>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</si>
  <si>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</si>
  <si>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</si>
  <si>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</si>
  <si>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</si>
  <si>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</si>
  <si>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</si>
  <si>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</si>
  <si>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</si>
  <si>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</si>
  <si>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</si>
  <si>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</si>
  <si>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</si>
  <si>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</si>
  <si>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</si>
  <si>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</si>
  <si>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</si>
  <si>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</si>
  <si>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</si>
  <si>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</si>
  <si>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</si>
  <si>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</si>
  <si>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</si>
  <si>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</si>
  <si>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</si>
  <si>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</si>
  <si>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</si>
  <si>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</si>
  <si>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</si>
  <si>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</si>
  <si>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</si>
  <si>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</si>
  <si>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</si>
  <si>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</si>
  <si>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</si>
  <si>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</si>
  <si>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</si>
  <si>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</si>
  <si>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</si>
  <si>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</si>
  <si>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</si>
  <si>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</si>
  <si>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</si>
  <si>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</si>
  <si>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</si>
  <si>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</si>
  <si>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</si>
  <si>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</si>
  <si>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</si>
  <si>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</si>
  <si>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</si>
  <si>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</si>
  <si>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</si>
  <si>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</si>
  <si>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</si>
  <si>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</si>
  <si>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</si>
  <si>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</si>
  <si>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</si>
  <si>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</si>
  <si>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</si>
  <si>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</si>
  <si>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</si>
  <si>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</si>
  <si>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</si>
  <si>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</si>
  <si>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</si>
  <si>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</si>
  <si>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</si>
  <si>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</si>
  <si>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</si>
  <si>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</si>
  <si>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</si>
  <si>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</si>
  <si>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</si>
  <si>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</si>
  <si>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</si>
  <si>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</si>
  <si>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</si>
  <si>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</si>
  <si>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</si>
  <si>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</si>
  <si>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</si>
  <si>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</si>
  <si>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</si>
  <si>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</si>
  <si>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</si>
  <si>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</si>
  <si>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</si>
  <si>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</si>
  <si>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</si>
  <si>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</si>
  <si>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</si>
  <si>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</si>
  <si>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</si>
  <si>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</si>
  <si>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</si>
  <si>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</si>
  <si>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</si>
  <si>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</si>
  <si>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</si>
  <si>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</si>
  <si>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</si>
  <si>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</si>
  <si>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</si>
  <si>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</si>
  <si>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</si>
  <si>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</si>
  <si>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</si>
  <si>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</si>
  <si>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</si>
  <si>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</si>
  <si>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</si>
  <si>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</si>
  <si>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</si>
  <si>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</si>
  <si>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</si>
  <si>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</si>
  <si>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</si>
  <si>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</si>
  <si>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</si>
  <si>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</si>
  <si>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</si>
  <si>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</si>
  <si>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AMIR</t>
  </si>
  <si>
    <t>ITAI</t>
  </si>
  <si>
    <t>20171211SRT01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</si>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</sst>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26</xdr:row>
      <xdr:rowOff>153865</xdr:rowOff>
    </xdr:from>
    <xdr:to>
      <xdr:col>1</xdr:col>
      <xdr:colOff>1033096</xdr:colOff>
      <xdr:row>28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43080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>
        <v>7.5</v>
      </c>
      <c r="E8" s="11" t="s">
        <v>64</v>
      </c>
      <c r="F8" s="11" t="s">
        <v>23</v>
      </c>
      <c r="G8" s="11" t="str">
        <f>VLOOKUP(D8,Lookup!C3:D7,2)</f>
        <v>Neutral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>
        <v>205</v>
      </c>
      <c r="E9" s="11" t="s">
        <v>23</v>
      </c>
      <c r="F9" s="11" t="s">
        <v>23</v>
      </c>
      <c r="G9" s="11" t="str">
        <f>VLOOKUP(D9,Lookup!C18:D25,2)</f>
        <v>High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>
        <v>130</v>
      </c>
      <c r="E10" s="11" t="s">
        <v>65</v>
      </c>
      <c r="F10" s="11" t="s">
        <v>23</v>
      </c>
      <c r="G10" s="11" t="str">
        <f>VLOOKUP(D10,Lookup!C27:D33,2)</f>
        <v>Hard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>
        <v>0.5</v>
      </c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129.5</v>
      </c>
      <c r="E12" s="11" t="s">
        <v>23</v>
      </c>
      <c r="F12" s="11" t="s">
        <v>23</v>
      </c>
      <c r="G12" s="11" t="str">
        <f>VLOOKUP(D12,Lookup!C35:D41,2)</f>
        <v>Hard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12.925915592621529</v>
      </c>
      <c r="E13" s="11" t="s">
        <v>23</v>
      </c>
      <c r="F13" s="11" t="s">
        <v>23</v>
      </c>
      <c r="G13" s="11" t="str">
        <f>VLOOKUP(D13,Lookup!C98:D103,2)</f>
        <v>Significant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-9.9999999999999645E-2</v>
      </c>
      <c r="E14" s="11" t="s">
        <v>23</v>
      </c>
      <c r="F14" s="11" t="s">
        <v>23</v>
      </c>
      <c r="G14" s="11" t="str">
        <f>VLOOKUP(D14,Lookup!C105:D109,2)</f>
        <v>Normal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197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198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191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193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192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192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4" zoomScale="130" zoomScaleNormal="110" zoomScalePageLayoutView="130" workbookViewId="0">
      <selection activeCell="A13" sqref="A13:XFD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43080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43080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>
        <v>7.5</v>
      </c>
      <c r="E8" s="11" t="s">
        <v>64</v>
      </c>
      <c r="F8" s="11" t="s">
        <v>23</v>
      </c>
      <c r="G8" s="11" t="str">
        <f>VLOOKUP(D8,Lookup!C3:D7,2)</f>
        <v>Neutral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>
        <v>205</v>
      </c>
      <c r="E9" s="11" t="s">
        <v>23</v>
      </c>
      <c r="F9" s="11" t="s">
        <v>23</v>
      </c>
      <c r="G9" s="11" t="str">
        <f>VLOOKUP(D9,Lookup!C18:D25,2)</f>
        <v>High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>
        <v>130</v>
      </c>
      <c r="E10" s="11" t="s">
        <v>65</v>
      </c>
      <c r="F10" s="11" t="s">
        <v>23</v>
      </c>
      <c r="G10" s="11" t="str">
        <f>VLOOKUP(D10,Lookup!C27:D33,2)</f>
        <v>Hard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12.925915592621529</v>
      </c>
      <c r="E11" s="11" t="s">
        <v>23</v>
      </c>
      <c r="F11" s="11" t="s">
        <v>23</v>
      </c>
      <c r="G11" s="11" t="str">
        <f>VLOOKUP(D11,Lookup!C96:D101,2)</f>
        <v>Significant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>
        <f>+D8+0.5+VLOOKUP(D9,LSI!$F$2:$G$25,2)+VLOOKUP(D10,LSI!$H$2:$I$25,2)-12.1</f>
        <v>-9.9999999999999645E-2</v>
      </c>
      <c r="E12" s="11" t="s">
        <v>23</v>
      </c>
      <c r="F12" s="11" t="s">
        <v>23</v>
      </c>
      <c r="G12" s="11" t="str">
        <f>VLOOKUP(D12,Lookup!C103:D107,2)</f>
        <v>Normal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>
        <v>0.5</v>
      </c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>
        <v>0.03</v>
      </c>
      <c r="E14" s="11" t="s">
        <v>66</v>
      </c>
      <c r="F14" s="11" t="s">
        <v>23</v>
      </c>
      <c r="G14" s="11" t="str">
        <f>VLOOKUP(D14,Lookup!C52:D59,2)</f>
        <v>Low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>
        <v>390</v>
      </c>
      <c r="E15" s="11" t="s">
        <v>67</v>
      </c>
      <c r="F15" s="11">
        <v>0.4</v>
      </c>
      <c r="G15" s="11" t="str">
        <f>VLOOKUP(D15,Lookup!C61:D65,2)</f>
        <v>Above MAV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197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6"/>
  <sheetViews>
    <sheetView tabSelected="1" view="pageLayout" zoomScale="130" zoomScaleNormal="110" zoomScalePageLayoutView="130" workbookViewId="0">
      <selection activeCell="H12" sqref="H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43080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43080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108"/>
      <c r="F7" s="108"/>
      <c r="G7" s="108"/>
      <c r="H7" s="108"/>
      <c r="I7" s="108"/>
      <c r="J7" s="108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109"/>
      <c r="F8" s="109"/>
      <c r="G8" s="109"/>
      <c r="H8" s="109"/>
      <c r="I8" s="109"/>
      <c r="J8" s="109"/>
      <c r="K8" s="5"/>
    </row>
    <row r="9" spans="1:11">
      <c r="A9" s="4"/>
      <c r="B9" s="10" t="s">
        <v>3</v>
      </c>
      <c r="C9" s="11" t="s">
        <v>23</v>
      </c>
      <c r="D9" s="14">
        <v>7.5</v>
      </c>
      <c r="E9" s="110"/>
      <c r="F9" s="110"/>
      <c r="G9" s="110"/>
      <c r="H9" s="110"/>
      <c r="I9" s="110"/>
      <c r="J9" s="110"/>
      <c r="K9" s="5"/>
    </row>
    <row r="10" spans="1:11">
      <c r="A10" s="4"/>
      <c r="B10" s="10" t="s">
        <v>5</v>
      </c>
      <c r="C10" s="10" t="s">
        <v>52</v>
      </c>
      <c r="D10" s="11">
        <v>205</v>
      </c>
      <c r="E10" s="68"/>
      <c r="F10" s="68"/>
      <c r="G10" s="68"/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130</v>
      </c>
      <c r="E11" s="68"/>
      <c r="F11" s="68"/>
      <c r="G11" s="68"/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12.925915592621529</v>
      </c>
      <c r="E12" s="67"/>
      <c r="F12" s="67"/>
      <c r="G12" s="67"/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-9.9999999999999645E-2</v>
      </c>
      <c r="E13" s="107"/>
      <c r="F13" s="107"/>
      <c r="G13" s="107"/>
      <c r="H13" s="107"/>
      <c r="I13" s="107"/>
      <c r="J13" s="107"/>
      <c r="K13" s="5"/>
    </row>
    <row r="14" spans="1:11">
      <c r="A14" s="4"/>
      <c r="B14" s="10" t="s">
        <v>10</v>
      </c>
      <c r="C14" s="10" t="s">
        <v>24</v>
      </c>
      <c r="D14" s="11">
        <v>0.5</v>
      </c>
      <c r="E14" s="68"/>
      <c r="F14" s="68"/>
      <c r="G14" s="68"/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>
        <v>0.03</v>
      </c>
      <c r="E15" s="68"/>
      <c r="F15" s="68"/>
      <c r="G15" s="68"/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390</v>
      </c>
      <c r="E16" s="68"/>
      <c r="F16" s="68"/>
      <c r="G16" s="68"/>
      <c r="H16" s="6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60</v>
      </c>
      <c r="E17" s="68"/>
      <c r="F17" s="68"/>
      <c r="G17" s="68"/>
      <c r="H17" s="68"/>
      <c r="I17" s="68"/>
      <c r="J17" s="68"/>
      <c r="K17" s="5"/>
    </row>
    <row r="18" spans="1:11">
      <c r="A18" s="4"/>
      <c r="B18" s="10" t="s">
        <v>187</v>
      </c>
      <c r="C18" s="10" t="s">
        <v>188</v>
      </c>
      <c r="D18" s="14">
        <f t="shared" ref="D18" si="0">D19/10</f>
        <v>56.2</v>
      </c>
      <c r="E18" s="107"/>
      <c r="F18" s="107"/>
      <c r="G18" s="107"/>
      <c r="H18" s="107"/>
      <c r="I18" s="107"/>
      <c r="J18" s="107"/>
      <c r="K18" s="5"/>
    </row>
    <row r="19" spans="1:11">
      <c r="A19" s="4"/>
      <c r="B19" s="10" t="s">
        <v>187</v>
      </c>
      <c r="C19" s="10" t="s">
        <v>189</v>
      </c>
      <c r="D19" s="15">
        <v>562</v>
      </c>
      <c r="E19" s="67"/>
      <c r="F19" s="67"/>
      <c r="G19" s="67"/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8.0299999999999994</v>
      </c>
      <c r="E20" s="107"/>
      <c r="F20" s="107"/>
      <c r="G20" s="107"/>
      <c r="H20" s="107"/>
      <c r="I20" s="107"/>
      <c r="J20" s="107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68"/>
      <c r="F21" s="68"/>
      <c r="G21" s="68"/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94.1</v>
      </c>
      <c r="E22" s="107"/>
      <c r="F22" s="107"/>
      <c r="G22" s="107"/>
      <c r="H22" s="107"/>
      <c r="I22" s="107"/>
      <c r="J22" s="107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66"/>
      <c r="C26" s="82"/>
      <c r="D26" s="82"/>
      <c r="E26" s="82"/>
      <c r="F26" s="82"/>
      <c r="G26" s="82"/>
      <c r="H26" s="82"/>
      <c r="I26" s="82"/>
      <c r="J26" s="82"/>
      <c r="K26" s="5"/>
    </row>
    <row r="27" spans="1:11">
      <c r="A27" s="4"/>
      <c r="B27" s="55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201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152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12" t="s">
        <v>198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43080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43080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198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43080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199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198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194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43080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200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197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195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196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9BAD78-D68E-4C77-AD9D-066C352149E2}"/>
</file>

<file path=customXml/itemProps2.xml><?xml version="1.0" encoding="utf-8"?>
<ds:datastoreItem xmlns:ds="http://schemas.openxmlformats.org/officeDocument/2006/customXml" ds:itemID="{6E921002-E965-4327-99E6-5679FB1439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2017-12-10T20:47:20Z</dcterms:modified>
</cp:coreProperties>
</file>