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D14" i="17" l="1"/>
  <c r="D12" i="17"/>
  <c r="D13" i="17"/>
  <c r="J5" i="17" l="1"/>
  <c r="G13" i="9" l="1"/>
  <c r="F13" i="9"/>
  <c r="E13" i="9"/>
  <c r="D13" i="9"/>
  <c r="G12" i="9"/>
  <c r="F12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G18" i="9"/>
  <c r="F18" i="9"/>
  <c r="E18" i="9"/>
  <c r="D18" i="9"/>
  <c r="E25" i="1"/>
  <c r="E26" i="1"/>
  <c r="J25" i="1"/>
  <c r="J26" i="1"/>
  <c r="I25" i="1"/>
  <c r="I26" i="1"/>
  <c r="F26" i="1"/>
  <c r="F25" i="1"/>
  <c r="D25" i="1"/>
  <c r="D26" i="1"/>
  <c r="G26" i="1"/>
  <c r="G25" i="1"/>
  <c r="H25" i="1"/>
  <c r="H26" i="1"/>
  <c r="D25" i="4"/>
  <c r="D24" i="4"/>
</calcChain>
</file>

<file path=xl/sharedStrings.xml><?xml version="1.0" encoding="utf-8"?>
<sst xmlns="http://schemas.openxmlformats.org/spreadsheetml/2006/main" count="1125" uniqueCount="209">
  <si>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</si>
  <si>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</si>
  <si>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</si>
  <si>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</si>
  <si>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</si>
  <si>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</si>
  <si>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</si>
  <si>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</si>
  <si>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</si>
  <si>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</si>
  <si>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</si>
  <si>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</si>
  <si>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</si>
  <si>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</si>
  <si>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</si>
  <si>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</si>
  <si>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</si>
  <si>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</si>
  <si>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</si>
  <si>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</si>
  <si>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</si>
  <si>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</si>
  <si>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</si>
  <si>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</si>
  <si>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</si>
  <si>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</si>
  <si>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</si>
  <si>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</si>
  <si>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</si>
  <si>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</si>
  <si>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</si>
  <si>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</si>
  <si>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</si>
  <si>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</si>
  <si>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</si>
  <si>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</si>
  <si>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</si>
  <si>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</si>
  <si>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</si>
  <si>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</si>
  <si>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</si>
  <si>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</si>
  <si>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</si>
  <si>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</si>
  <si>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</si>
  <si>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</si>
  <si>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</si>
  <si>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</si>
  <si>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</si>
  <si>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</si>
  <si>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</si>
  <si>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</si>
  <si>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</si>
  <si>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</si>
  <si>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</si>
  <si>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</si>
  <si>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</si>
  <si>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</si>
  <si>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</si>
  <si>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</si>
  <si>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</si>
  <si>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</si>
  <si>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</si>
  <si>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</si>
  <si>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</si>
  <si>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</si>
  <si>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</si>
  <si>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</si>
  <si>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</si>
  <si>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</si>
  <si>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</si>
  <si>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</si>
  <si>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</si>
  <si>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</si>
  <si>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</si>
  <si>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</si>
  <si>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</si>
  <si>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</si>
  <si>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</si>
  <si>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</si>
  <si>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</si>
  <si>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</si>
  <si>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</si>
  <si>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</si>
  <si>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</si>
  <si>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</si>
  <si>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</si>
  <si>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</si>
  <si>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</si>
  <si>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</si>
  <si>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</si>
  <si>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</si>
  <si>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</si>
  <si>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</si>
  <si>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</si>
  <si>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</si>
  <si>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</si>
  <si>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</si>
  <si>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</si>
  <si>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</si>
  <si>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</si>
  <si>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</si>
  <si>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</si>
  <si>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</si>
  <si>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</si>
  <si>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</si>
  <si>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</si>
  <si>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</si>
  <si>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</si>
  <si>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</si>
  <si>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</si>
  <si>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</si>
  <si>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</si>
  <si>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</si>
  <si>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</si>
  <si>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</si>
  <si>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</si>
  <si>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</si>
  <si>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</si>
  <si>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</si>
  <si>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</si>
  <si>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</si>
  <si>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</si>
  <si>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</si>
  <si>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</si>
  <si>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</si>
  <si>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</si>
  <si>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</si>
  <si>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</si>
  <si>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</si>
  <si>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</si>
  <si>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</si>
  <si>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</si>
  <si>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</si>
  <si>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</si>
  <si>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</si>
  <si>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</si>
  <si>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</si>
  <si>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</si>
  <si>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</si>
  <si>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</si>
  <si>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</si>
  <si>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</si>
  <si>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</si>
  <si>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</si>
  <si>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</si>
  <si>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</si>
  <si>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</si>
  <si>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</si>
  <si>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</si>
  <si>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</si>
  <si>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</si>
  <si>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</si>
  <si>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</si>
  <si>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</si>
  <si>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</si>
  <si>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</si>
  <si>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</si>
  <si>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</si>
  <si>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</si>
  <si>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</si>
  <si>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</si>
  <si>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</si>
  <si>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</si>
  <si>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</si>
  <si>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</si>
  <si>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</si>
  <si>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</si>
  <si>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</si>
  <si>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</si>
  <si>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</si>
  <si>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</si>
  <si>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</si>
  <si>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</si>
  <si>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</si>
  <si>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</si>
  <si>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</si>
  <si>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</si>
  <si>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</si>
  <si>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</si>
  <si>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</si>
  <si>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</si>
  <si>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</si>
  <si>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</si>
  <si>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</si>
  <si>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</si>
  <si>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</si>
  <si>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</si>
  <si>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</si>
  <si>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</si>
  <si>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</si>
  <si>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</si>
  <si>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</si>
  <si>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</si>
  <si>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</si>
  <si>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</si>
  <si>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</si>
  <si>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</si>
  <si>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</si>
  <si>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</si>
  <si>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</si>
  <si>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</si>
  <si>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</si>
  <si>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</si>
  <si>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M-WORKSHOP</t>
  </si>
  <si>
    <t>DEVERON</t>
  </si>
  <si>
    <t>20171213SRT02</t>
  </si>
  <si>
    <t xml:space="preserve">The sample was  discoloured with some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</si>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</sst>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43082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43084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203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43084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43084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4" zoomScale="130" zoomScaleNormal="110" zoomScalePageLayoutView="130" workbookViewId="0">
      <selection activeCell="A29" sqref="A29:XFD3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43082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43084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6.3</v>
      </c>
      <c r="E9" s="14">
        <v>6.2</v>
      </c>
      <c r="F9" s="14">
        <v>6.6</v>
      </c>
      <c r="G9" s="14">
        <v>5.9</v>
      </c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55</v>
      </c>
      <c r="E10" s="11">
        <v>60</v>
      </c>
      <c r="F10" s="11">
        <v>60</v>
      </c>
      <c r="G10" s="11">
        <v>25</v>
      </c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30</v>
      </c>
      <c r="E11" s="11">
        <v>25</v>
      </c>
      <c r="F11" s="11">
        <v>5</v>
      </c>
      <c r="G11" s="11">
        <v>5</v>
      </c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55.11925782547096</v>
      </c>
      <c r="E12" s="15">
        <f t="shared" ref="E12:G12" si="0">2*(E10-(5*10^(E9-10)))/(1+(0.94*10^(E9-10)))*10^(6-E9)</f>
        <v>75.702603166824545</v>
      </c>
      <c r="F12" s="15">
        <f t="shared" si="0"/>
        <v>30.130361771826607</v>
      </c>
      <c r="G12" s="15">
        <f t="shared" si="0"/>
        <v>62.940571015277598</v>
      </c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-2.5999999999999996</v>
      </c>
      <c r="E13" s="14">
        <f>+E9+0.5+VLOOKUP(E10,[1]LSI!$F$2:$G$25,2)+VLOOKUP(E11,[1]LSI!$H$2:$I$25,2)-12.1</f>
        <v>-2.6999999999999993</v>
      </c>
      <c r="F13" s="14">
        <f>+F9+0.5+VLOOKUP(F10,[1]LSI!$F$2:$G$25,2)+VLOOKUP(F11,[1]LSI!$H$2:$I$25,2)-12.1</f>
        <v>-3</v>
      </c>
      <c r="G13" s="14">
        <f>+G9+0.5+VLOOKUP(G10,[1]LSI!$F$2:$G$25,2)+VLOOKUP(G11,[1]LSI!$H$2:$I$25,2)-12.1</f>
        <v>-4</v>
      </c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19.8</v>
      </c>
      <c r="E14" s="11">
        <v>31.5</v>
      </c>
      <c r="F14" s="11">
        <v>1.86</v>
      </c>
      <c r="G14" s="11">
        <v>0.51</v>
      </c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>
        <v>0.12</v>
      </c>
      <c r="E15" s="11">
        <v>0.12</v>
      </c>
      <c r="F15" s="11" t="s">
        <v>40</v>
      </c>
      <c r="G15" s="11" t="s">
        <v>40</v>
      </c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200</v>
      </c>
      <c r="E16" s="11">
        <v>210</v>
      </c>
      <c r="F16" s="11">
        <v>240</v>
      </c>
      <c r="G16" s="11">
        <v>270</v>
      </c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33</v>
      </c>
      <c r="E17" s="11">
        <v>41</v>
      </c>
      <c r="F17" s="11">
        <v>43</v>
      </c>
      <c r="G17" s="11">
        <v>110</v>
      </c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G18" si="1">D19/10</f>
        <v>28.5</v>
      </c>
      <c r="E18" s="14">
        <f t="shared" si="1"/>
        <v>29.6</v>
      </c>
      <c r="F18" s="14">
        <f t="shared" si="1"/>
        <v>33.9</v>
      </c>
      <c r="G18" s="14">
        <f t="shared" si="1"/>
        <v>38.200000000000003</v>
      </c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285</v>
      </c>
      <c r="E19" s="15">
        <v>296</v>
      </c>
      <c r="F19" s="15">
        <v>339</v>
      </c>
      <c r="G19" s="15">
        <v>382</v>
      </c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5">
        <v>202</v>
      </c>
      <c r="E20" s="15">
        <v>250</v>
      </c>
      <c r="F20" s="15">
        <v>25.34</v>
      </c>
      <c r="G20" s="15">
        <v>7.07</v>
      </c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>
        <v>55</v>
      </c>
      <c r="E21" s="11" t="s">
        <v>38</v>
      </c>
      <c r="F21" s="11" t="s">
        <v>38</v>
      </c>
      <c r="G21" s="11" t="s">
        <v>38</v>
      </c>
      <c r="H21" s="107"/>
      <c r="I21" s="107"/>
      <c r="J21" s="107"/>
      <c r="K21" s="5"/>
    </row>
    <row r="22" spans="1:11">
      <c r="A22" s="4"/>
      <c r="B22" s="10" t="s">
        <v>19</v>
      </c>
      <c r="C22" s="10">
        <v>74.400000000000006</v>
      </c>
      <c r="D22" s="14">
        <v>76.3</v>
      </c>
      <c r="E22" s="14">
        <v>74.8</v>
      </c>
      <c r="F22" s="14">
        <v>74.8</v>
      </c>
      <c r="G22" s="14">
        <v>95.9</v>
      </c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43084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43084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43084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43084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43084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43084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F873BE-7373-4D10-BC53-12975946E7AA}"/>
</file>

<file path=customXml/itemProps2.xml><?xml version="1.0" encoding="utf-8"?>
<ds:datastoreItem xmlns:ds="http://schemas.openxmlformats.org/officeDocument/2006/customXml" ds:itemID="{64346A10-94EC-4341-B00F-0E4A182276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2017-12-14T21:22:14Z</cp:lastPrinted>
  <dcterms:created xsi:type="dcterms:W3CDTF">2017-07-10T05:27:40Z</dcterms:created>
  <dcterms:modified xsi:type="dcterms:W3CDTF">2017-12-14T21:22:18Z</dcterms:modified>
</cp:coreProperties>
</file>