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4" i="17" l="1"/>
  <c r="D12" i="17"/>
  <c r="D13" i="17"/>
  <c r="J5" i="17" l="1"/>
  <c r="F13" i="9" l="1"/>
  <c r="E13" i="9"/>
  <c r="D13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D24" i="4"/>
  <c r="D25" i="4"/>
  <c r="F25" i="1"/>
  <c r="F26" i="1"/>
  <c r="E26" i="1"/>
  <c r="E25" i="1"/>
  <c r="G26" i="1"/>
  <c r="G25" i="1"/>
  <c r="J25" i="1"/>
  <c r="J26" i="1"/>
  <c r="D25" i="1"/>
  <c r="D26" i="1"/>
  <c r="H25" i="1"/>
  <c r="H26" i="1"/>
  <c r="I25" i="1"/>
  <c r="I26" i="1"/>
</calcChain>
</file>

<file path=xl/sharedStrings.xml><?xml version="1.0" encoding="utf-8"?>
<sst xmlns="http://schemas.openxmlformats.org/spreadsheetml/2006/main" count="1123" uniqueCount="211">
  <si>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</si>
  <si>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</si>
  <si>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</si>
  <si>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</si>
  <si>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</si>
  <si>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</si>
  <si>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</si>
  <si>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</si>
  <si>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</si>
  <si>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</si>
  <si>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</si>
  <si>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</si>
  <si>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</si>
  <si>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</si>
  <si>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</si>
  <si>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</si>
  <si>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</si>
  <si>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</si>
  <si>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</si>
  <si>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</si>
  <si>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</si>
  <si>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</si>
  <si>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</si>
  <si>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</si>
  <si>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</si>
  <si>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</si>
  <si>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</si>
  <si>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</si>
  <si>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</si>
  <si>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</si>
  <si>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</si>
  <si>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</si>
  <si>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</si>
  <si>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</si>
  <si>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</si>
  <si>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</si>
  <si>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</si>
  <si>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</si>
  <si>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</si>
  <si>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</si>
  <si>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</si>
  <si>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</si>
  <si>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</si>
  <si>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</si>
  <si>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</si>
  <si>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</si>
  <si>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</si>
  <si>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</si>
  <si>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</si>
  <si>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</si>
  <si>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</si>
  <si>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</si>
  <si>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</si>
  <si>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</si>
  <si>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</si>
  <si>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</si>
  <si>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</si>
  <si>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</si>
  <si>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</si>
  <si>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</si>
  <si>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</si>
  <si>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</si>
  <si>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</si>
  <si>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</si>
  <si>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</si>
  <si>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</si>
  <si>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</si>
  <si>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</si>
  <si>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</si>
  <si>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</si>
  <si>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</si>
  <si>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</si>
  <si>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</si>
  <si>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</si>
  <si>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</si>
  <si>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</si>
  <si>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</si>
  <si>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</si>
  <si>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</si>
  <si>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</si>
  <si>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</si>
  <si>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</si>
  <si>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</si>
  <si>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</si>
  <si>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</si>
  <si>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</si>
  <si>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</si>
  <si>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</si>
  <si>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</si>
  <si>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</si>
  <si>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</si>
  <si>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</si>
  <si>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</si>
  <si>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</si>
  <si>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</si>
  <si>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</si>
  <si>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</si>
  <si>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</si>
  <si>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</si>
  <si>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</si>
  <si>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</si>
  <si>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</si>
  <si>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</si>
  <si>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</si>
  <si>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</si>
  <si>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</si>
  <si>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</si>
  <si>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</si>
  <si>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</si>
  <si>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</si>
  <si>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</si>
  <si>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</si>
  <si>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</si>
  <si>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</si>
  <si>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</si>
  <si>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</si>
  <si>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</si>
  <si>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</si>
  <si>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</si>
  <si>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</si>
  <si>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</si>
  <si>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</si>
  <si>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</si>
  <si>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</si>
  <si>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</si>
  <si>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</si>
  <si>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</si>
  <si>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</si>
  <si>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</si>
  <si>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</si>
  <si>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</si>
  <si>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</si>
  <si>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</si>
  <si>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</si>
  <si>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</si>
  <si>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</si>
  <si>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</si>
  <si>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</si>
  <si>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</si>
  <si>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</si>
  <si>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</si>
  <si>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</si>
  <si>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</si>
  <si>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</si>
  <si>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</si>
  <si>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</si>
  <si>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</si>
  <si>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</si>
  <si>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</si>
  <si>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</si>
  <si>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</si>
  <si>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</si>
  <si>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</si>
  <si>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</si>
  <si>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</si>
  <si>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</si>
  <si>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</si>
  <si>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</si>
  <si>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</si>
  <si>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</si>
  <si>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</si>
  <si>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</si>
  <si>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</si>
  <si>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</si>
  <si>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</si>
  <si>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</si>
  <si>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</si>
  <si>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</si>
  <si>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</si>
  <si>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</si>
  <si>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</si>
  <si>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</si>
  <si>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</si>
  <si>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</si>
  <si>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</si>
  <si>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</si>
  <si>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</si>
  <si>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</si>
  <si>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</si>
  <si>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</si>
  <si>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</si>
  <si>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</si>
  <si>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</si>
  <si>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</si>
  <si>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</si>
  <si>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</si>
  <si>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</si>
  <si>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</si>
  <si>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</si>
  <si>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</si>
  <si>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</si>
  <si>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</si>
  <si>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</si>
  <si>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</si>
  <si>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</si>
  <si>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</si>
  <si>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</si>
  <si>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</si>
  <si>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</si>
  <si>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</si>
  <si>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</si>
  <si>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</si>
  <si>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</si>
  <si>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</si>
  <si>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</si>
  <si>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DAVEY (DARRYL)</t>
  </si>
  <si>
    <t>CONSTELLATION</t>
  </si>
  <si>
    <t>20171220SRT01</t>
  </si>
  <si>
    <t xml:space="preserve">The sample was discoloured with no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</si>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</sst>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43090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E29" sqref="E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43089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43090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8"/>
      <c r="H7" s="108"/>
      <c r="I7" s="108"/>
      <c r="J7" s="10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22</v>
      </c>
      <c r="F8" s="72" t="s">
        <v>28</v>
      </c>
      <c r="G8" s="109"/>
      <c r="H8" s="109"/>
      <c r="I8" s="109"/>
      <c r="J8" s="109"/>
      <c r="K8" s="5"/>
    </row>
    <row r="9" spans="1:11">
      <c r="A9" s="4"/>
      <c r="B9" s="10" t="s">
        <v>3</v>
      </c>
      <c r="C9" s="11" t="s">
        <v>23</v>
      </c>
      <c r="D9" s="14">
        <v>7.3</v>
      </c>
      <c r="E9" s="14">
        <v>7.7</v>
      </c>
      <c r="F9" s="14">
        <v>7</v>
      </c>
      <c r="G9" s="110"/>
      <c r="H9" s="110"/>
      <c r="I9" s="110"/>
      <c r="J9" s="110"/>
      <c r="K9" s="5"/>
    </row>
    <row r="10" spans="1:11">
      <c r="A10" s="4"/>
      <c r="B10" s="10" t="s">
        <v>5</v>
      </c>
      <c r="C10" s="10" t="s">
        <v>52</v>
      </c>
      <c r="D10" s="11">
        <v>205</v>
      </c>
      <c r="E10" s="11">
        <v>245</v>
      </c>
      <c r="F10" s="11">
        <v>105</v>
      </c>
      <c r="G10" s="68"/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140</v>
      </c>
      <c r="E11" s="11">
        <v>5</v>
      </c>
      <c r="F11" s="11">
        <v>5</v>
      </c>
      <c r="G11" s="68"/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20.509210599001296</v>
      </c>
      <c r="E12" s="15">
        <f t="shared" ref="E12:F12" si="0">2*(E10-(5*10^(E9-10)))/(1+(0.94*10^(E9-10)))*10^(6-E9)</f>
        <v>9.7299460109366027</v>
      </c>
      <c r="F12" s="15">
        <f t="shared" si="0"/>
        <v>20.97927947729135</v>
      </c>
      <c r="G12" s="67"/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-0.30000000000000071</v>
      </c>
      <c r="E13" s="14">
        <f>+E9+0.5+VLOOKUP(E10,[1]LSI!$F$2:$G$25,2)+VLOOKUP(E11,[1]LSI!$H$2:$I$25,2)-12.1</f>
        <v>-1.3000000000000007</v>
      </c>
      <c r="F13" s="14">
        <f>+F9+0.5+VLOOKUP(F10,[1]LSI!$F$2:$G$25,2)+VLOOKUP(F11,[1]LSI!$H$2:$I$25,2)-12.1</f>
        <v>-2.3000000000000007</v>
      </c>
      <c r="G13" s="107"/>
      <c r="H13" s="107"/>
      <c r="I13" s="107"/>
      <c r="J13" s="107"/>
      <c r="K13" s="5"/>
    </row>
    <row r="14" spans="1:11">
      <c r="A14" s="4"/>
      <c r="B14" s="10" t="s">
        <v>10</v>
      </c>
      <c r="C14" s="10" t="s">
        <v>24</v>
      </c>
      <c r="D14" s="11">
        <v>8.6999999999999993</v>
      </c>
      <c r="E14" s="11">
        <v>1.42</v>
      </c>
      <c r="F14" s="11">
        <v>0.78</v>
      </c>
      <c r="G14" s="68"/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0.26</v>
      </c>
      <c r="E15" s="11" t="s">
        <v>40</v>
      </c>
      <c r="F15" s="11" t="s">
        <v>40</v>
      </c>
      <c r="G15" s="68"/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420</v>
      </c>
      <c r="E16" s="11">
        <v>410</v>
      </c>
      <c r="F16" s="11">
        <v>470</v>
      </c>
      <c r="G16" s="68"/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42</v>
      </c>
      <c r="E17" s="11">
        <v>49</v>
      </c>
      <c r="F17" s="11">
        <v>160</v>
      </c>
      <c r="G17" s="68"/>
      <c r="H17" s="6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F18" si="1">D19/10</f>
        <v>59</v>
      </c>
      <c r="E18" s="14">
        <f t="shared" si="1"/>
        <v>57.5</v>
      </c>
      <c r="F18" s="14">
        <f t="shared" si="1"/>
        <v>65.900000000000006</v>
      </c>
      <c r="G18" s="107"/>
      <c r="H18" s="107"/>
      <c r="I18" s="107"/>
      <c r="J18" s="107"/>
      <c r="K18" s="5"/>
    </row>
    <row r="19" spans="1:11">
      <c r="A19" s="4"/>
      <c r="B19" s="10" t="s">
        <v>187</v>
      </c>
      <c r="C19" s="10" t="s">
        <v>189</v>
      </c>
      <c r="D19" s="15">
        <v>590</v>
      </c>
      <c r="E19" s="15">
        <v>575</v>
      </c>
      <c r="F19" s="15">
        <v>659</v>
      </c>
      <c r="G19" s="67"/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108</v>
      </c>
      <c r="E20" s="14">
        <v>2.25</v>
      </c>
      <c r="F20" s="14">
        <v>1.23</v>
      </c>
      <c r="G20" s="107"/>
      <c r="H20" s="107"/>
      <c r="I20" s="107"/>
      <c r="J20" s="107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68"/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51.3</v>
      </c>
      <c r="E22" s="14">
        <v>67.599999999999994</v>
      </c>
      <c r="F22" s="14">
        <v>86.6</v>
      </c>
      <c r="G22" s="107"/>
      <c r="H22" s="107"/>
      <c r="I22" s="107"/>
      <c r="J22" s="107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203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43090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00BAF-3686-44E9-923E-2C2927982C5F}"/>
</file>

<file path=customXml/itemProps2.xml><?xml version="1.0" encoding="utf-8"?>
<ds:datastoreItem xmlns:ds="http://schemas.openxmlformats.org/officeDocument/2006/customXml" ds:itemID="{4F88EAEB-C3C2-42B4-8741-B37716D085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2017-12-20T22:45:26Z</dcterms:modified>
</cp:coreProperties>
</file>