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3" i="17" l="1"/>
  <c r="D14" i="17"/>
  <c r="J5" i="17" l="1"/>
  <c r="F13" i="9" l="1"/>
  <c r="E13" i="9"/>
  <c r="D13" i="9"/>
  <c r="F12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F18" i="9" l="1"/>
  <c r="E18" i="9"/>
  <c r="D18" i="9"/>
  <c r="D25" i="4"/>
  <c r="D24" i="4"/>
  <c r="F26" i="1"/>
  <c r="F25" i="1"/>
  <c r="G26" i="1"/>
  <c r="G25" i="1"/>
  <c r="I26" i="1"/>
  <c r="I25" i="1"/>
  <c r="H25" i="1"/>
  <c r="H26" i="1"/>
  <c r="E26" i="1"/>
  <c r="E25" i="1"/>
  <c r="D25" i="1"/>
  <c r="D26" i="1"/>
  <c r="J25" i="1"/>
  <c r="J26" i="1"/>
</calcChain>
</file>

<file path=xl/sharedStrings.xml><?xml version="1.0" encoding="utf-8"?>
<sst xmlns="http://schemas.openxmlformats.org/spreadsheetml/2006/main" count="1119" uniqueCount="215">
  <si>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</si>
  <si>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</si>
  <si>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</si>
  <si>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</si>
  <si>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</si>
  <si>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</si>
  <si>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</si>
  <si>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</si>
  <si>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</si>
  <si>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</si>
  <si>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</si>
  <si>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</si>
  <si>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</si>
  <si>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</si>
  <si>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</si>
  <si>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</si>
  <si>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</si>
  <si>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</si>
  <si>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</si>
  <si>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</si>
  <si>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</si>
  <si>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</si>
  <si>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</si>
  <si>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</si>
  <si>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</si>
  <si>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</si>
  <si>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</si>
  <si>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</si>
  <si>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</si>
  <si>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</si>
  <si>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</si>
  <si>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</si>
  <si>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</si>
  <si>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</si>
  <si>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</si>
  <si>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</si>
  <si>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</si>
  <si>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</si>
  <si>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</si>
  <si>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</si>
  <si>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</si>
  <si>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</si>
  <si>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</si>
  <si>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</si>
  <si>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</si>
  <si>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</si>
  <si>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</si>
  <si>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</si>
  <si>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</si>
  <si>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</si>
  <si>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</si>
  <si>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</si>
  <si>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</si>
  <si>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</si>
  <si>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</si>
  <si>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</si>
  <si>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</si>
  <si>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</si>
  <si>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</si>
  <si>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</si>
  <si>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</si>
  <si>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</si>
  <si>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</si>
  <si>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</si>
  <si>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</si>
  <si>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</si>
  <si>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</si>
  <si>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</si>
  <si>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</si>
  <si>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</si>
  <si>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</si>
  <si>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</si>
  <si>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</si>
  <si>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</si>
  <si>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</si>
  <si>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</si>
  <si>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</si>
  <si>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</si>
  <si>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</si>
  <si>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</si>
  <si>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</si>
  <si>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</si>
  <si>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</si>
  <si>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</si>
  <si>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</si>
  <si>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</si>
  <si>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</si>
  <si>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</si>
  <si>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</si>
  <si>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</si>
  <si>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</si>
  <si>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</si>
  <si>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</si>
  <si>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</si>
  <si>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</si>
  <si>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</si>
  <si>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</si>
  <si>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</si>
  <si>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</si>
  <si>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</si>
  <si>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</si>
  <si>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</si>
  <si>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</si>
  <si>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</si>
  <si>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</si>
  <si>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</si>
  <si>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</si>
  <si>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</si>
  <si>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</si>
  <si>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</si>
  <si>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</si>
  <si>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</si>
  <si>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</si>
  <si>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</si>
  <si>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</si>
  <si>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</si>
  <si>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</si>
  <si>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</si>
  <si>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</si>
  <si>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</si>
  <si>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</si>
  <si>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</si>
  <si>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</si>
  <si>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</si>
  <si>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</si>
  <si>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</si>
  <si>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</si>
  <si>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</si>
  <si>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</si>
  <si>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</si>
  <si>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</si>
  <si>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</si>
  <si>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</si>
  <si>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</si>
  <si>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</si>
  <si>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</si>
  <si>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</si>
  <si>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</si>
  <si>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</si>
  <si>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</si>
  <si>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</si>
  <si>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</si>
  <si>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</si>
  <si>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</si>
  <si>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</si>
  <si>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</si>
  <si>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</si>
  <si>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</si>
  <si>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</si>
  <si>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</si>
  <si>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</si>
  <si>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</si>
  <si>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</si>
  <si>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</si>
  <si>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</si>
  <si>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</si>
  <si>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</si>
  <si>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</si>
  <si>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</si>
  <si>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</si>
  <si>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</si>
  <si>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</si>
  <si>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</si>
  <si>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</si>
  <si>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</si>
  <si>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</si>
  <si>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</si>
  <si>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</si>
  <si>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</si>
  <si>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</si>
  <si>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</si>
  <si>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</si>
  <si>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</si>
  <si>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</si>
  <si>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</si>
  <si>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</si>
  <si>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</si>
  <si>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</si>
  <si>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</si>
  <si>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</si>
  <si>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</si>
  <si>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</si>
  <si>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</si>
  <si>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</si>
  <si>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</si>
  <si>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</si>
  <si>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</si>
  <si>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</si>
  <si>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</si>
  <si>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</si>
  <si>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</si>
  <si>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</si>
  <si>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</si>
  <si>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</si>
  <si>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</si>
  <si>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</si>
  <si>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</si>
  <si>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</si>
  <si>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</si>
  <si>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</si>
  <si>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</si>
  <si>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</si>
  <si>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</si>
  <si>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</si>
  <si>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DAVEY</t>
  </si>
  <si>
    <t>RATHNA</t>
  </si>
  <si>
    <t>20180131CHM01</t>
  </si>
  <si>
    <r>
      <t xml:space="preserve">Comments: </t>
    </r>
    <r>
      <rPr>
        <sz val="8"/>
        <color theme="1"/>
        <rFont val="Arial"/>
        <family val="2"/>
      </rPr>
      <t xml:space="preserve">The sample was  discoloured with some significant sediment </t>
    </r>
  </si>
  <si>
    <t>The negative LSI indicates corrosive water</t>
  </si>
  <si>
    <t>The high iron and manganese content may cause staining, taste and odour issues</t>
  </si>
  <si>
    <t>20180131SRT01</t>
  </si>
  <si>
    <t>10 MICRON</t>
  </si>
  <si>
    <t>5 MICRON</t>
  </si>
  <si>
    <t>1 MICRON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</si>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</sst>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36</xdr:row>
      <xdr:rowOff>153865</xdr:rowOff>
    </xdr:from>
    <xdr:to>
      <xdr:col>1</xdr:col>
      <xdr:colOff>1033096</xdr:colOff>
      <xdr:row>38</xdr:row>
      <xdr:rowOff>146538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7"/>
  <sheetViews>
    <sheetView view="pageLayout" zoomScale="130" zoomScaleNormal="110" zoomScalePageLayoutView="130" workbookViewId="0">
      <selection activeCell="B3" sqref="B3:J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>
        <v>5.6</v>
      </c>
      <c r="E8" s="11" t="s">
        <v>64</v>
      </c>
      <c r="F8" s="11" t="s">
        <v>23</v>
      </c>
      <c r="G8" s="11" t="str">
        <f>VLOOKUP(D8,Lookup!C3:D7,2)</f>
        <v>Very Acidic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>
        <v>30</v>
      </c>
      <c r="E9" s="11" t="s">
        <v>23</v>
      </c>
      <c r="F9" s="11" t="s">
        <v>23</v>
      </c>
      <c r="G9" s="11" t="str">
        <f>VLOOKUP(D9,Lookup!C18:D25,2)</f>
        <v>Low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>
        <v>6</v>
      </c>
      <c r="E10" s="11" t="s">
        <v>65</v>
      </c>
      <c r="F10" s="11" t="s">
        <v>23</v>
      </c>
      <c r="G10" s="11" t="str">
        <f>VLOOKUP(D10,Lookup!C27:D33,2)</f>
        <v>Soft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>
        <v>6</v>
      </c>
      <c r="E11" s="11" t="s">
        <v>23</v>
      </c>
      <c r="F11" s="11" t="s">
        <v>23</v>
      </c>
      <c r="G11" s="11" t="str">
        <f>VLOOKUP(D11,Lookup!C35:D41,2)</f>
        <v>Soft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 t="s">
        <v>38</v>
      </c>
      <c r="E12" s="11" t="s">
        <v>23</v>
      </c>
      <c r="F12" s="11" t="s">
        <v>23</v>
      </c>
      <c r="G12" s="11" t="str">
        <f>VLOOKUP(D12,Lookup!C35:D41,2)</f>
        <v>Trace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150.70654613904821</v>
      </c>
      <c r="E13" s="11" t="s">
        <v>23</v>
      </c>
      <c r="F13" s="11" t="s">
        <v>23</v>
      </c>
      <c r="G13" s="11" t="str">
        <f>VLOOKUP(D13,Lookup!C98:D103,2)</f>
        <v>Very High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-4.3</v>
      </c>
      <c r="E14" s="11" t="s">
        <v>23</v>
      </c>
      <c r="F14" s="11" t="s">
        <v>23</v>
      </c>
      <c r="G14" s="11" t="str">
        <f>VLOOKUP(D14,Lookup!C105:D109,2)</f>
        <v>Aggressive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>
        <v>60</v>
      </c>
      <c r="E15" s="11" t="s">
        <v>23</v>
      </c>
      <c r="F15" s="11" t="s">
        <v>23</v>
      </c>
      <c r="G15" s="11" t="str">
        <f>VLOOKUP(D15,Lookup!C43:D50,2)</f>
        <v>Significant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>
        <v>38</v>
      </c>
      <c r="E17" s="11" t="s">
        <v>66</v>
      </c>
      <c r="F17" s="11" t="s">
        <v>23</v>
      </c>
      <c r="G17" s="11" t="str">
        <f>VLOOKUP(D17,Lookup!C52:D59,2)</f>
        <v>Excessive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>
        <v>0.17</v>
      </c>
      <c r="E18" s="11" t="s">
        <v>67</v>
      </c>
      <c r="F18" s="11">
        <v>0.4</v>
      </c>
      <c r="G18" s="11" t="str">
        <f>VLOOKUP(D18,Lookup!C61:D65,2)</f>
        <v>Very High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>
        <v>0.04</v>
      </c>
      <c r="E19" s="11" t="s">
        <v>42</v>
      </c>
      <c r="F19" s="11" t="s">
        <v>23</v>
      </c>
      <c r="G19" s="11" t="str">
        <f>VLOOKUP(D19,Lookup!C67:D72,2)</f>
        <v>Low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>
        <v>100</v>
      </c>
      <c r="E21" s="11" t="s">
        <v>69</v>
      </c>
      <c r="F21" s="11" t="s">
        <v>23</v>
      </c>
      <c r="G21" s="11" t="str">
        <f>VLOOKUP(D21,Lookup!C9:D16,2)</f>
        <v>Moderate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>
        <v>15</v>
      </c>
      <c r="E22" s="11" t="s">
        <v>70</v>
      </c>
      <c r="F22" s="11" t="s">
        <v>23</v>
      </c>
      <c r="G22" s="11" t="str">
        <f>VLOOKUP(D22,Lookup!C80:D87,2)</f>
        <v>Low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>
        <v>19</v>
      </c>
      <c r="E23" s="11" t="s">
        <v>65</v>
      </c>
      <c r="F23" s="11" t="s">
        <v>23</v>
      </c>
      <c r="G23" s="11" t="str">
        <f>VLOOKUP(D23,Lookup!C80:D87,2)</f>
        <v>Low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13.7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137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>
        <v>46.46</v>
      </c>
      <c r="E26" s="11" t="s">
        <v>71</v>
      </c>
      <c r="F26" s="11" t="s">
        <v>23</v>
      </c>
      <c r="G26" s="11" t="str">
        <f>VLOOKUP(D26,Lookup!C124:D131,2)</f>
        <v>Excessive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>
        <v>380</v>
      </c>
      <c r="E27" s="11" t="s">
        <v>23</v>
      </c>
      <c r="F27" s="11" t="s">
        <v>23</v>
      </c>
      <c r="G27" s="11" t="str">
        <f>VLOOKUP(D27,Lookup!C149:D152,2)</f>
        <v>High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 t="s">
        <v>38</v>
      </c>
      <c r="E28" s="11" t="s">
        <v>23</v>
      </c>
      <c r="F28" s="11" t="s">
        <v>23</v>
      </c>
      <c r="G28" s="11" t="str">
        <f>VLOOKUP(D28,Lookup!C133:D139,2)</f>
        <v>Very Poor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207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208</v>
      </c>
      <c r="C31" s="96"/>
      <c r="K31" s="5"/>
    </row>
    <row r="32" spans="1:11">
      <c r="A32" s="4"/>
      <c r="B32" s="96" t="s">
        <v>209</v>
      </c>
      <c r="K32" s="5"/>
    </row>
    <row r="33" spans="1:11">
      <c r="A33" s="4"/>
      <c r="B33" s="93"/>
      <c r="C33" s="93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98" t="s">
        <v>131</v>
      </c>
      <c r="D35" s="98"/>
      <c r="E35" s="98"/>
      <c r="F35" s="98"/>
      <c r="G35" s="98"/>
      <c r="H35" s="98"/>
      <c r="I35" s="98"/>
      <c r="J35" s="98"/>
      <c r="K35" s="5"/>
    </row>
    <row r="36" spans="1:11">
      <c r="A36" s="4"/>
      <c r="B36" s="55" t="s">
        <v>24</v>
      </c>
      <c r="C36" s="97" t="s">
        <v>132</v>
      </c>
      <c r="D36" s="98"/>
      <c r="E36" s="98"/>
      <c r="F36" s="98"/>
      <c r="G36" s="98"/>
      <c r="H36" s="98"/>
      <c r="I36" s="98"/>
      <c r="J36" s="98"/>
      <c r="K36" s="5"/>
    </row>
    <row r="37" spans="1:11">
      <c r="A37" s="4"/>
      <c r="B37" s="55"/>
      <c r="C37" s="92"/>
      <c r="D37" s="93"/>
      <c r="E37" s="93"/>
      <c r="F37" s="93"/>
      <c r="G37" s="93"/>
      <c r="H37" s="93"/>
      <c r="I37" s="93"/>
      <c r="J37" s="9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203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6:J36"/>
    <mergeCell ref="C35:J35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A28" sqref="A28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210</v>
      </c>
    </row>
    <row r="4" spans="1:11" ht="15.75">
      <c r="B4" s="3" t="s">
        <v>205</v>
      </c>
      <c r="F4" s="8"/>
      <c r="G4" s="8"/>
      <c r="H4" s="9" t="s">
        <v>56</v>
      </c>
      <c r="J4" s="70">
        <v>43131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211</v>
      </c>
      <c r="E8" s="72" t="s">
        <v>212</v>
      </c>
      <c r="F8" s="72" t="s">
        <v>213</v>
      </c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5.6</v>
      </c>
      <c r="E9" s="14">
        <v>5.8</v>
      </c>
      <c r="F9" s="14">
        <v>6.5</v>
      </c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25</v>
      </c>
      <c r="E10" s="11">
        <v>25</v>
      </c>
      <c r="F10" s="11">
        <v>40</v>
      </c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5</v>
      </c>
      <c r="E11" s="11">
        <v>5</v>
      </c>
      <c r="F11" s="11">
        <v>15</v>
      </c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125.58862178877695</v>
      </c>
      <c r="E12" s="15">
        <f t="shared" ref="E12:F12" si="0">2*(E10-(5*10^(E9-10)))/(1+(0.94*10^(E9-10)))*10^(6-E9)</f>
        <v>79.238959961102609</v>
      </c>
      <c r="F12" s="15">
        <f t="shared" si="0"/>
        <v>25.289703813199363</v>
      </c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-4.3</v>
      </c>
      <c r="E13" s="14">
        <f>+E9+0.5+VLOOKUP(E10,[1]LSI!$F$2:$G$25,2)+VLOOKUP(E11,[1]LSI!$H$2:$I$25,2)-12.1</f>
        <v>-4.0999999999999996</v>
      </c>
      <c r="F13" s="14">
        <f>+F9+0.5+VLOOKUP(F10,[1]LSI!$F$2:$G$25,2)+VLOOKUP(F11,[1]LSI!$H$2:$I$25,2)-12.1</f>
        <v>-3</v>
      </c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27.5</v>
      </c>
      <c r="E14" s="11">
        <v>26</v>
      </c>
      <c r="F14" s="11">
        <v>20</v>
      </c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0.2</v>
      </c>
      <c r="F15" s="11">
        <v>0.28999999999999998</v>
      </c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110</v>
      </c>
      <c r="E16" s="11">
        <v>100</v>
      </c>
      <c r="F16" s="11">
        <v>100</v>
      </c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27</v>
      </c>
      <c r="E17" s="11">
        <v>23</v>
      </c>
      <c r="F17" s="11">
        <v>28</v>
      </c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F18" si="1">D19/10</f>
        <v>19.600000000000001</v>
      </c>
      <c r="E18" s="14">
        <f t="shared" si="1"/>
        <v>14.2</v>
      </c>
      <c r="F18" s="14">
        <f t="shared" si="1"/>
        <v>14</v>
      </c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196</v>
      </c>
      <c r="E19" s="15">
        <v>142</v>
      </c>
      <c r="F19" s="15">
        <v>140</v>
      </c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26.66</v>
      </c>
      <c r="E20" s="14">
        <v>22.39</v>
      </c>
      <c r="F20" s="14">
        <v>18.95</v>
      </c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>
        <v>290</v>
      </c>
      <c r="E21" s="11">
        <v>260</v>
      </c>
      <c r="F21" s="11">
        <v>175</v>
      </c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0.9</v>
      </c>
      <c r="E22" s="14">
        <v>1.4</v>
      </c>
      <c r="F22" s="14">
        <v>3.8</v>
      </c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214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214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214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9AA7DB-EA3A-4081-9D1E-C14AAD0653FC}"/>
</file>

<file path=customXml/itemProps2.xml><?xml version="1.0" encoding="utf-8"?>
<ds:datastoreItem xmlns:ds="http://schemas.openxmlformats.org/officeDocument/2006/customXml" ds:itemID="{BB5E15C1-6B7B-4864-B7DC-5D83CF6390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2018-01-31T02:33:43Z</dcterms:modified>
</cp:coreProperties>
</file>