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D12" i="17" l="1"/>
  <c r="D13" i="17"/>
  <c r="D14" i="17"/>
  <c r="J5" i="17" l="1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I26" i="1"/>
  <c r="I25" i="1"/>
  <c r="E26" i="1"/>
  <c r="E25" i="1"/>
  <c r="D25" i="4"/>
  <c r="D24" i="4"/>
  <c r="D26" i="1"/>
  <c r="D25" i="1"/>
  <c r="G25" i="1"/>
  <c r="G26" i="1"/>
  <c r="J26" i="1"/>
  <c r="J25" i="1"/>
  <c r="F26" i="1"/>
  <c r="F25" i="1"/>
  <c r="H25" i="1"/>
  <c r="H26" i="1"/>
</calcChain>
</file>

<file path=xl/sharedStrings.xml><?xml version="1.0" encoding="utf-8"?>
<sst xmlns="http://schemas.openxmlformats.org/spreadsheetml/2006/main" count="1132" uniqueCount="208">
  <si>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</si>
  <si>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</si>
  <si>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</si>
  <si>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</si>
  <si>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</si>
  <si>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</si>
  <si>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</si>
  <si>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</si>
  <si>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</si>
  <si>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</si>
  <si>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</si>
  <si>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</si>
  <si>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</si>
  <si>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</si>
  <si>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</si>
  <si>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</si>
  <si>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</si>
  <si>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</si>
  <si>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</si>
  <si>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</si>
  <si>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</si>
  <si>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</si>
  <si>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</si>
  <si>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</si>
  <si>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</si>
  <si>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</si>
  <si>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</si>
  <si>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</si>
  <si>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</si>
  <si>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</si>
  <si>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</si>
  <si>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</si>
  <si>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</si>
  <si>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</si>
  <si>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</si>
  <si>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</si>
  <si>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</si>
  <si>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</si>
  <si>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</si>
  <si>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</si>
  <si>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</si>
  <si>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</si>
  <si>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</si>
  <si>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</si>
  <si>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</si>
  <si>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</si>
  <si>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</si>
  <si>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</si>
  <si>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</si>
  <si>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</si>
  <si>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</si>
  <si>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</si>
  <si>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</si>
  <si>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</si>
  <si>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</si>
  <si>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</si>
  <si>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</si>
  <si>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</si>
  <si>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</si>
  <si>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</si>
  <si>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</si>
  <si>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</si>
  <si>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</si>
  <si>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</si>
  <si>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</si>
  <si>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</si>
  <si>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</si>
  <si>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</si>
  <si>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</si>
  <si>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</si>
  <si>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</si>
  <si>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</si>
  <si>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</si>
  <si>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</si>
  <si>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</si>
  <si>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</si>
  <si>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</si>
  <si>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</si>
  <si>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</si>
  <si>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</si>
  <si>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</si>
  <si>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</si>
  <si>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</si>
  <si>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</si>
  <si>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</si>
  <si>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</si>
  <si>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</si>
  <si>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</si>
  <si>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</si>
  <si>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</si>
  <si>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</si>
  <si>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</si>
  <si>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</si>
  <si>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</si>
  <si>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</si>
  <si>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</si>
  <si>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</si>
  <si>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</si>
  <si>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</si>
  <si>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</si>
  <si>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</si>
  <si>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</si>
  <si>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</si>
  <si>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</si>
  <si>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</si>
  <si>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</si>
  <si>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</si>
  <si>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</si>
  <si>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</si>
  <si>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</si>
  <si>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</si>
  <si>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</si>
  <si>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</si>
  <si>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</si>
  <si>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</si>
  <si>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</si>
  <si>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</si>
  <si>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</si>
  <si>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</si>
  <si>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</si>
  <si>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</si>
  <si>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</si>
  <si>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</si>
  <si>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</si>
  <si>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</si>
  <si>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</si>
  <si>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</si>
  <si>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</si>
  <si>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</si>
  <si>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</si>
  <si>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</si>
  <si>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</si>
  <si>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</si>
  <si>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</si>
  <si>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</si>
  <si>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</si>
  <si>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</si>
  <si>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</si>
  <si>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</si>
  <si>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</si>
  <si>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</si>
  <si>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</si>
  <si>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</si>
  <si>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</si>
  <si>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</si>
  <si>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</si>
  <si>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</si>
  <si>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</si>
  <si>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</si>
  <si>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</si>
  <si>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</si>
  <si>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</si>
  <si>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</si>
  <si>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</si>
  <si>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</si>
  <si>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</si>
  <si>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</si>
  <si>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</si>
  <si>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</si>
  <si>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</si>
  <si>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</si>
  <si>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</si>
  <si>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</si>
  <si>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</si>
  <si>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</si>
  <si>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</si>
  <si>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</si>
  <si>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</si>
  <si>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</si>
  <si>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</si>
  <si>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</si>
  <si>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</si>
  <si>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</si>
  <si>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</si>
  <si>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</si>
  <si>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</si>
  <si>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</si>
  <si>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</si>
  <si>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</si>
  <si>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</si>
  <si>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</si>
  <si>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</si>
  <si>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</si>
  <si>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</si>
  <si>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</si>
  <si>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</si>
  <si>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</si>
  <si>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</si>
  <si>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</si>
  <si>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</si>
  <si>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</si>
  <si>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</si>
  <si>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</si>
  <si>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</si>
  <si>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</si>
  <si>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</si>
  <si>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</si>
  <si>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</si>
  <si>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</si>
  <si>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</si>
  <si>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</si>
  <si>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</si>
  <si>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</si>
  <si>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</si>
  <si>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THINK WATER MARLBOROUGH</t>
  </si>
  <si>
    <t>SOMMERVILLE</t>
  </si>
  <si>
    <t>20180212SRT01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</si>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</sst>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43143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43145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203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43145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43145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zoomScale="130" zoomScaleNormal="110" zoomScalePageLayoutView="130" workbookViewId="0">
      <selection activeCell="I20" sqref="I2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43143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43145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6.6</v>
      </c>
      <c r="E9" s="14">
        <v>6.6</v>
      </c>
      <c r="F9" s="14">
        <v>6.6</v>
      </c>
      <c r="G9" s="14">
        <v>5.8</v>
      </c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40</v>
      </c>
      <c r="E10" s="11">
        <v>35</v>
      </c>
      <c r="F10" s="11">
        <v>60</v>
      </c>
      <c r="G10" s="11">
        <v>40</v>
      </c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30</v>
      </c>
      <c r="E11" s="11">
        <v>30</v>
      </c>
      <c r="F11" s="11" t="s">
        <v>38</v>
      </c>
      <c r="G11" s="11" t="s">
        <v>38</v>
      </c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20.086574639244656</v>
      </c>
      <c r="E12" s="15">
        <f t="shared" ref="E12" si="0">2*(E10-(5*10^(E9-10)))/(1+(0.94*10^(E9-10)))*10^(6-E9)</f>
        <v>17.575627856099167</v>
      </c>
      <c r="F12" s="15">
        <v>30.130361771826607</v>
      </c>
      <c r="G12" s="15">
        <v>126.78293590218027</v>
      </c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-2.5</v>
      </c>
      <c r="E13" s="14">
        <f>+E9+0.5+VLOOKUP(E10,[1]LSI!$F$2:$G$25,2)+VLOOKUP(E11,[1]LSI!$H$2:$I$25,2)-12.1</f>
        <v>-2.5</v>
      </c>
      <c r="F13" s="14">
        <v>-3</v>
      </c>
      <c r="G13" s="14">
        <v>-4</v>
      </c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0.09</v>
      </c>
      <c r="E14" s="11">
        <v>0.28000000000000003</v>
      </c>
      <c r="F14" s="11">
        <v>0.18</v>
      </c>
      <c r="G14" s="11">
        <v>0.02</v>
      </c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100</v>
      </c>
      <c r="E16" s="11">
        <v>120</v>
      </c>
      <c r="F16" s="11">
        <v>110</v>
      </c>
      <c r="G16" s="11">
        <v>180</v>
      </c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8</v>
      </c>
      <c r="E17" s="11">
        <v>11</v>
      </c>
      <c r="F17" s="11">
        <v>5</v>
      </c>
      <c r="G17" s="11">
        <v>76</v>
      </c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G18" si="1">D19/10</f>
        <v>14.6</v>
      </c>
      <c r="E18" s="14">
        <f t="shared" si="1"/>
        <v>16.8</v>
      </c>
      <c r="F18" s="14">
        <f t="shared" si="1"/>
        <v>15.7</v>
      </c>
      <c r="G18" s="14">
        <f t="shared" si="1"/>
        <v>25.6</v>
      </c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146</v>
      </c>
      <c r="E19" s="15">
        <v>168</v>
      </c>
      <c r="F19" s="15">
        <v>157</v>
      </c>
      <c r="G19" s="15">
        <v>256</v>
      </c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1.1499999999999999</v>
      </c>
      <c r="E20" s="14">
        <v>3.66</v>
      </c>
      <c r="F20" s="14">
        <v>3.17</v>
      </c>
      <c r="G20" s="14" t="s">
        <v>41</v>
      </c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96.6</v>
      </c>
      <c r="E22" s="14">
        <v>97</v>
      </c>
      <c r="F22" s="14">
        <v>36</v>
      </c>
      <c r="G22" s="14">
        <v>95.1</v>
      </c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107"/>
      <c r="I23" s="107"/>
      <c r="J23" s="107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43145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43145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43145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43145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43145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43145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486A4B-7D81-4F4A-8404-F5AAF7D0E6F2}"/>
</file>

<file path=customXml/itemProps2.xml><?xml version="1.0" encoding="utf-8"?>
<ds:datastoreItem xmlns:ds="http://schemas.openxmlformats.org/officeDocument/2006/customXml" ds:itemID="{97FF43CB-4A88-4556-BCA4-A44EB11784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2018-02-13T22:47:40Z</dcterms:modified>
</cp:coreProperties>
</file>