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F13" i="9" l="1"/>
  <c r="D13" i="9"/>
  <c r="F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F25" i="1"/>
  <c r="F26" i="1"/>
  <c r="E26" i="1"/>
  <c r="E25" i="1"/>
  <c r="J25" i="1"/>
  <c r="J26" i="1"/>
  <c r="G26" i="1"/>
  <c r="G25" i="1"/>
  <c r="I26" i="1"/>
  <c r="I25" i="1"/>
  <c r="D24" i="4"/>
  <c r="D25" i="4"/>
  <c r="H26" i="1"/>
  <c r="H25" i="1"/>
  <c r="D26" i="1"/>
  <c r="D25" i="1"/>
</calcChain>
</file>

<file path=xl/sharedStrings.xml><?xml version="1.0" encoding="utf-8"?>
<sst xmlns="http://schemas.openxmlformats.org/spreadsheetml/2006/main" count="1124" uniqueCount="210">
  <si>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</si>
  <si>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</si>
  <si>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</si>
  <si>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</si>
  <si>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</si>
  <si>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</si>
  <si>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</si>
  <si>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</si>
  <si>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</si>
  <si>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</si>
  <si>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</si>
  <si>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</si>
  <si>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</si>
  <si>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</si>
  <si>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</si>
  <si>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</si>
  <si>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</si>
  <si>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</si>
  <si>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</si>
  <si>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</si>
  <si>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</si>
  <si>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</si>
  <si>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</si>
  <si>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</si>
  <si>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</si>
  <si>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</si>
  <si>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</si>
  <si>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</si>
  <si>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</si>
  <si>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</si>
  <si>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</si>
  <si>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</si>
  <si>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</si>
  <si>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</si>
  <si>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</si>
  <si>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</si>
  <si>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</si>
  <si>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</si>
  <si>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</si>
  <si>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</si>
  <si>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</si>
  <si>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</si>
  <si>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</si>
  <si>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</si>
  <si>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</si>
  <si>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</si>
  <si>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</si>
  <si>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</si>
  <si>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</si>
  <si>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</si>
  <si>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</si>
  <si>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</si>
  <si>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</si>
  <si>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</si>
  <si>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</si>
  <si>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</si>
  <si>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</si>
  <si>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</si>
  <si>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</si>
  <si>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</si>
  <si>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</si>
  <si>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</si>
  <si>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</si>
  <si>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</si>
  <si>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</si>
  <si>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</si>
  <si>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</si>
  <si>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</si>
  <si>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</si>
  <si>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</si>
  <si>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</si>
  <si>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</si>
  <si>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</si>
  <si>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</si>
  <si>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</si>
  <si>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</si>
  <si>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</si>
  <si>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</si>
  <si>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</si>
  <si>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</si>
  <si>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</si>
  <si>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</si>
  <si>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</si>
  <si>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</si>
  <si>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</si>
  <si>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</si>
  <si>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</si>
  <si>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</si>
  <si>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</si>
  <si>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</si>
  <si>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</si>
  <si>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</si>
  <si>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</si>
  <si>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</si>
  <si>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</si>
  <si>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</si>
  <si>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</si>
  <si>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</si>
  <si>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</si>
  <si>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</si>
  <si>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</si>
  <si>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</si>
  <si>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</si>
  <si>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</si>
  <si>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</si>
  <si>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</si>
  <si>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</si>
  <si>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</si>
  <si>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</si>
  <si>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</si>
  <si>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</si>
  <si>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</si>
  <si>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</si>
  <si>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</si>
  <si>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</si>
  <si>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</si>
  <si>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</si>
  <si>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</si>
  <si>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</si>
  <si>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</si>
  <si>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</si>
  <si>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</si>
  <si>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</si>
  <si>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</si>
  <si>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</si>
  <si>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</si>
  <si>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</si>
  <si>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</si>
  <si>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</si>
  <si>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</si>
  <si>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</si>
  <si>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</si>
  <si>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</si>
  <si>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</si>
  <si>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</si>
  <si>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</si>
  <si>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</si>
  <si>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</si>
  <si>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</si>
  <si>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</si>
  <si>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</si>
  <si>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</si>
  <si>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</si>
  <si>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</si>
  <si>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</si>
  <si>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</si>
  <si>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</si>
  <si>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</si>
  <si>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</si>
  <si>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</si>
  <si>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</si>
  <si>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</si>
  <si>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</si>
  <si>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</si>
  <si>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</si>
  <si>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</si>
  <si>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</si>
  <si>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</si>
  <si>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</si>
  <si>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</si>
  <si>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</si>
  <si>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</si>
  <si>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</si>
  <si>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</si>
  <si>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</si>
  <si>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</si>
  <si>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</si>
  <si>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</si>
  <si>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</si>
  <si>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</si>
  <si>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</si>
  <si>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</si>
  <si>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</si>
  <si>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</si>
  <si>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</si>
  <si>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</si>
  <si>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</si>
  <si>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</si>
  <si>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</si>
  <si>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</si>
  <si>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</si>
  <si>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</si>
  <si>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</si>
  <si>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</si>
  <si>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</si>
  <si>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</si>
  <si>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</si>
  <si>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</si>
  <si>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</si>
  <si>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</si>
  <si>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</si>
  <si>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</si>
  <si>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</si>
  <si>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</si>
  <si>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</si>
  <si>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</si>
  <si>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</si>
  <si>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</si>
  <si>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</si>
  <si>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</si>
  <si>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</si>
  <si>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</si>
  <si>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</si>
  <si>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</si>
  <si>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THINK WATER HAWKES BAY</t>
  </si>
  <si>
    <t xml:space="preserve">RISSINGTON </t>
  </si>
  <si>
    <t>20180214SRT01</t>
  </si>
  <si>
    <t xml:space="preserve">Raw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</si>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</sst>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43145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topLeftCell="A13" zoomScale="130" zoomScaleNormal="110" zoomScalePageLayoutView="130" workbookViewId="0">
      <selection activeCell="D29" sqref="D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43145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43147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68"/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22</v>
      </c>
      <c r="F8" s="72" t="s">
        <v>28</v>
      </c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7.8</v>
      </c>
      <c r="F9" s="14">
        <v>7.4</v>
      </c>
      <c r="G9" s="107"/>
      <c r="H9" s="107"/>
      <c r="I9" s="107"/>
      <c r="J9" s="107"/>
      <c r="K9" s="5"/>
    </row>
    <row r="10" spans="1:11">
      <c r="A10" s="4"/>
      <c r="B10" s="10" t="s">
        <v>5</v>
      </c>
      <c r="C10" s="10" t="s">
        <v>52</v>
      </c>
      <c r="D10" s="11">
        <v>490</v>
      </c>
      <c r="E10" s="11">
        <v>410</v>
      </c>
      <c r="F10" s="11">
        <v>210</v>
      </c>
      <c r="G10" s="68"/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195</v>
      </c>
      <c r="E11" s="11" t="s">
        <v>38</v>
      </c>
      <c r="F11" s="11">
        <v>5</v>
      </c>
      <c r="G11" s="68"/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38.921602068761288</v>
      </c>
      <c r="E12" s="15">
        <v>12.918504540179461</v>
      </c>
      <c r="F12" s="15">
        <f t="shared" ref="F12" si="0">2*(F10-(5*10^(F9-10)))/(1+(0.94*10^(F9-10)))*10^(6-F9)</f>
        <v>16.680116518389831</v>
      </c>
      <c r="G12" s="67"/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0.20000000000000107</v>
      </c>
      <c r="E13" s="14">
        <v>-0.90000000000000036</v>
      </c>
      <c r="F13" s="14">
        <f>+F9+0.5+VLOOKUP(F10,[1]LSI!$F$2:$G$25,2)+VLOOKUP(F11,[1]LSI!$H$2:$I$25,2)-12.1</f>
        <v>-1.5999999999999996</v>
      </c>
      <c r="G13" s="107"/>
      <c r="H13" s="107"/>
      <c r="I13" s="107"/>
      <c r="J13" s="107"/>
      <c r="K13" s="5"/>
    </row>
    <row r="14" spans="1:11">
      <c r="A14" s="4"/>
      <c r="B14" s="10" t="s">
        <v>10</v>
      </c>
      <c r="C14" s="10" t="s">
        <v>24</v>
      </c>
      <c r="D14" s="11">
        <v>0.57999999999999996</v>
      </c>
      <c r="E14" s="11">
        <v>0.28000000000000003</v>
      </c>
      <c r="F14" s="11">
        <v>0.1</v>
      </c>
      <c r="G14" s="68"/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0.1</v>
      </c>
      <c r="E15" s="11" t="s">
        <v>40</v>
      </c>
      <c r="F15" s="11" t="s">
        <v>40</v>
      </c>
      <c r="G15" s="68"/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940</v>
      </c>
      <c r="E16" s="11">
        <v>940</v>
      </c>
      <c r="F16" s="11">
        <v>1040</v>
      </c>
      <c r="G16" s="68"/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150</v>
      </c>
      <c r="E17" s="11">
        <v>145</v>
      </c>
      <c r="F17" s="11">
        <v>350</v>
      </c>
      <c r="G17" s="68"/>
      <c r="H17" s="6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F18" si="1">D19/10</f>
        <v>132.69999999999999</v>
      </c>
      <c r="E18" s="14">
        <f t="shared" si="1"/>
        <v>132.30000000000001</v>
      </c>
      <c r="F18" s="14">
        <f t="shared" si="1"/>
        <v>146.69999999999999</v>
      </c>
      <c r="G18" s="107"/>
      <c r="H18" s="107"/>
      <c r="I18" s="107"/>
      <c r="J18" s="107"/>
      <c r="K18" s="5"/>
    </row>
    <row r="19" spans="1:11">
      <c r="A19" s="4"/>
      <c r="B19" s="10" t="s">
        <v>187</v>
      </c>
      <c r="C19" s="10" t="s">
        <v>189</v>
      </c>
      <c r="D19" s="15">
        <v>1327</v>
      </c>
      <c r="E19" s="15">
        <v>1323</v>
      </c>
      <c r="F19" s="15">
        <v>1467</v>
      </c>
      <c r="G19" s="67"/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5.0599999999999996</v>
      </c>
      <c r="E20" s="14">
        <v>2.97</v>
      </c>
      <c r="F20" s="14">
        <v>1.5</v>
      </c>
      <c r="G20" s="107"/>
      <c r="H20" s="107"/>
      <c r="I20" s="107"/>
      <c r="J20" s="107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68"/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83.6</v>
      </c>
      <c r="E22" s="14">
        <v>85.1</v>
      </c>
      <c r="F22" s="14">
        <v>96.3</v>
      </c>
      <c r="G22" s="107"/>
      <c r="H22" s="107"/>
      <c r="I22" s="107"/>
      <c r="J22" s="107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55ABF0-8CD1-4082-A198-A0BD93D4EBB1}"/>
</file>

<file path=customXml/itemProps2.xml><?xml version="1.0" encoding="utf-8"?>
<ds:datastoreItem xmlns:ds="http://schemas.openxmlformats.org/officeDocument/2006/customXml" ds:itemID="{6B45BE1B-AAA7-4072-8E93-8FD0FE9E7A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2018-02-16T01:28:12Z</cp:lastPrinted>
  <dcterms:created xsi:type="dcterms:W3CDTF">2017-07-10T05:27:40Z</dcterms:created>
  <dcterms:modified xsi:type="dcterms:W3CDTF">2018-02-16T01:29:20Z</dcterms:modified>
</cp:coreProperties>
</file>