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D24" i="17"/>
  <c r="D12" i="17"/>
  <c r="J5" i="17" l="1"/>
  <c r="D13" i="17" l="1"/>
  <c r="D14" i="17"/>
  <c r="F13" i="9" l="1"/>
  <c r="E13" i="9"/>
  <c r="D13" i="9"/>
  <c r="F12" i="9"/>
  <c r="E12" i="9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F18" i="9"/>
  <c r="G18" i="9"/>
  <c r="H18" i="9"/>
  <c r="H25" i="1"/>
  <c r="H26" i="1"/>
  <c r="I25" i="1"/>
  <c r="I26" i="1"/>
  <c r="D24" i="4"/>
  <c r="D25" i="4"/>
  <c r="E25" i="1"/>
  <c r="E26" i="1"/>
  <c r="F25" i="1"/>
  <c r="F26" i="1"/>
  <c r="G26" i="1"/>
  <c r="G25" i="1"/>
  <c r="J25" i="1"/>
  <c r="J26" i="1"/>
  <c r="D26" i="1"/>
  <c r="D25" i="1"/>
</calcChain>
</file>

<file path=xl/sharedStrings.xml><?xml version="1.0" encoding="utf-8"?>
<sst xmlns="http://schemas.openxmlformats.org/spreadsheetml/2006/main" count="1134" uniqueCount="215">
  <si>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</si>
  <si>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</si>
  <si>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</si>
  <si>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</si>
  <si>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</si>
  <si>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</si>
  <si>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</si>
  <si>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</si>
  <si>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</si>
  <si>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</si>
  <si>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</si>
  <si>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</si>
  <si>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</si>
  <si>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</si>
  <si>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</si>
  <si>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</si>
  <si>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</si>
  <si>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</si>
  <si>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</si>
  <si>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</si>
  <si>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</si>
  <si>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</si>
  <si>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</si>
  <si>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</si>
  <si>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</si>
  <si>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</si>
  <si>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</si>
  <si>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</si>
  <si>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</si>
  <si>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</si>
  <si>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</si>
  <si>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</si>
  <si>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</si>
  <si>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</si>
  <si>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</si>
  <si>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</si>
  <si>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</si>
  <si>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</si>
  <si>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</si>
  <si>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</si>
  <si>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</si>
  <si>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</si>
  <si>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</si>
  <si>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</si>
  <si>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</si>
  <si>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</si>
  <si>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</si>
  <si>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</si>
  <si>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</si>
  <si>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</si>
  <si>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</si>
  <si>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</si>
  <si>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</si>
  <si>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</si>
  <si>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</si>
  <si>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</si>
  <si>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</si>
  <si>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</si>
  <si>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</si>
  <si>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</si>
  <si>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</si>
  <si>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</si>
  <si>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</si>
  <si>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</si>
  <si>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</si>
  <si>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</si>
  <si>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</si>
  <si>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</si>
  <si>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</si>
  <si>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</si>
  <si>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</si>
  <si>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</si>
  <si>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</si>
  <si>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</si>
  <si>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</si>
  <si>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</si>
  <si>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</si>
  <si>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</si>
  <si>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</si>
  <si>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</si>
  <si>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</si>
  <si>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</si>
  <si>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</si>
  <si>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</si>
  <si>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</si>
  <si>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</si>
  <si>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</si>
  <si>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</si>
  <si>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</si>
  <si>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</si>
  <si>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</si>
  <si>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</si>
  <si>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</si>
  <si>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</si>
  <si>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</si>
  <si>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</si>
  <si>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</si>
  <si>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</si>
  <si>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</si>
  <si>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</si>
  <si>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</si>
  <si>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</si>
  <si>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</si>
  <si>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</si>
  <si>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</si>
  <si>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</si>
  <si>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</si>
  <si>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</si>
  <si>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</si>
  <si>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</si>
  <si>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</si>
  <si>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</si>
  <si>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</si>
  <si>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</si>
  <si>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</si>
  <si>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</si>
  <si>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</si>
  <si>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</si>
  <si>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</si>
  <si>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</si>
  <si>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</si>
  <si>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</si>
  <si>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</si>
  <si>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</si>
  <si>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</si>
  <si>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</si>
  <si>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</si>
  <si>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</si>
  <si>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</si>
  <si>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</si>
  <si>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</si>
  <si>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</si>
  <si>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</si>
  <si>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</si>
  <si>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</si>
  <si>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</si>
  <si>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</si>
  <si>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</si>
  <si>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</si>
  <si>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</si>
  <si>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</si>
  <si>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</si>
  <si>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</si>
  <si>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</si>
  <si>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</si>
  <si>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</si>
  <si>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</si>
  <si>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</si>
  <si>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</si>
  <si>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</si>
  <si>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</si>
  <si>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</si>
  <si>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</si>
  <si>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</si>
  <si>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</si>
  <si>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</si>
  <si>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</si>
  <si>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</si>
  <si>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</si>
  <si>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</si>
  <si>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</si>
  <si>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</si>
  <si>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</si>
  <si>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</si>
  <si>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</si>
  <si>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</si>
  <si>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</si>
  <si>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</si>
  <si>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</si>
  <si>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</si>
  <si>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</si>
  <si>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</si>
  <si>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</si>
  <si>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</si>
  <si>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</si>
  <si>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</si>
  <si>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</si>
  <si>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</si>
  <si>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</si>
  <si>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</si>
  <si>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</si>
  <si>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</si>
  <si>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</si>
  <si>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</si>
  <si>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</si>
  <si>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</si>
  <si>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</si>
  <si>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</si>
  <si>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</si>
  <si>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</si>
  <si>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</si>
  <si>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</si>
  <si>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</si>
  <si>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</si>
  <si>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</si>
  <si>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</si>
  <si>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</si>
  <si>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</si>
  <si>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</si>
  <si>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</si>
  <si>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</si>
  <si>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</si>
  <si>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</si>
  <si>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</si>
  <si>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SCOTTS PUMPS &amp; MOWERS</t>
  </si>
  <si>
    <t>WOODVILLE</t>
  </si>
  <si>
    <t>20180405CHM01</t>
  </si>
  <si>
    <r>
      <t xml:space="preserve">Comments: </t>
    </r>
    <r>
      <rPr>
        <sz val="8"/>
        <color theme="1"/>
        <rFont val="Arial"/>
        <family val="2"/>
      </rPr>
      <t xml:space="preserve">The sample was slightly discoloured with no significant sediment </t>
    </r>
  </si>
  <si>
    <t>The high hardness will likely cause lime scale, particularity at elevated temperatures</t>
  </si>
  <si>
    <t>The high iron and manganese content may cause staining, taste and odour issues</t>
  </si>
  <si>
    <t>10 MICRON</t>
  </si>
  <si>
    <t>CARBON</t>
  </si>
  <si>
    <t>1 MICRON</t>
  </si>
  <si>
    <t xml:space="preserve">The sample was clear with no significant sediment </t>
  </si>
  <si>
    <t xml:space="preserve">The sample was slightly discoloured with nosignificant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</si>
</sst>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36</xdr:row>
      <xdr:rowOff>153865</xdr:rowOff>
    </xdr:from>
    <xdr:to>
      <xdr:col>1</xdr:col>
      <xdr:colOff>1033096</xdr:colOff>
      <xdr:row>38</xdr:row>
      <xdr:rowOff>146538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30</xdr:row>
      <xdr:rowOff>153865</xdr:rowOff>
    </xdr:from>
    <xdr:to>
      <xdr:col>1</xdr:col>
      <xdr:colOff>1033096</xdr:colOff>
      <xdr:row>32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4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43195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43200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>
        <v>7.7</v>
      </c>
      <c r="E8" s="11" t="s">
        <v>64</v>
      </c>
      <c r="F8" s="11" t="s">
        <v>23</v>
      </c>
      <c r="G8" s="11" t="str">
        <f>VLOOKUP(D8,Lookup!C3:D7,2)</f>
        <v>Neutral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>
        <v>260</v>
      </c>
      <c r="E9" s="11" t="s">
        <v>23</v>
      </c>
      <c r="F9" s="11" t="s">
        <v>23</v>
      </c>
      <c r="G9" s="11" t="str">
        <f>VLOOKUP(D9,Lookup!C18:D25,2)</f>
        <v>High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>
        <v>220</v>
      </c>
      <c r="E10" s="11" t="s">
        <v>65</v>
      </c>
      <c r="F10" s="11" t="s">
        <v>23</v>
      </c>
      <c r="G10" s="11" t="str">
        <f>VLOOKUP(D10,Lookup!C27:D33,2)</f>
        <v>Very Hard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>
        <v>202</v>
      </c>
      <c r="E11" s="11" t="s">
        <v>23</v>
      </c>
      <c r="F11" s="11" t="s">
        <v>23</v>
      </c>
      <c r="G11" s="11" t="str">
        <f>VLOOKUP(D11,Lookup!C35:D41,2)</f>
        <v>Very Hard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18</v>
      </c>
      <c r="E12" s="11" t="s">
        <v>23</v>
      </c>
      <c r="F12" s="11" t="s">
        <v>23</v>
      </c>
      <c r="G12" s="11" t="str">
        <f>VLOOKUP(D12,Lookup!C35:D41,2)</f>
        <v>Soft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10.325717928601964</v>
      </c>
      <c r="E13" s="11" t="s">
        <v>23</v>
      </c>
      <c r="F13" s="11" t="s">
        <v>23</v>
      </c>
      <c r="G13" s="11" t="str">
        <f>VLOOKUP(D13,Lookup!C98:D103,2)</f>
        <v>Significant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>
        <f>+D8+0.5+VLOOKUP(D9,LSI!$F$2:$G$25,2)+VLOOKUP(D10,LSI!$H$2:$I$25,2)-12.1</f>
        <v>0.40000000000000036</v>
      </c>
      <c r="E14" s="11" t="s">
        <v>23</v>
      </c>
      <c r="F14" s="11" t="s">
        <v>23</v>
      </c>
      <c r="G14" s="11" t="str">
        <f>VLOOKUP(D14,Lookup!C105:D109,2)</f>
        <v>Normal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>
        <v>34.5</v>
      </c>
      <c r="E15" s="11" t="s">
        <v>23</v>
      </c>
      <c r="F15" s="11" t="s">
        <v>23</v>
      </c>
      <c r="G15" s="11" t="str">
        <f>VLOOKUP(D15,Lookup!C43:D50,2)</f>
        <v>Moderate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 t="s">
        <v>39</v>
      </c>
      <c r="E16" s="11" t="s">
        <v>23</v>
      </c>
      <c r="F16" s="11">
        <v>50</v>
      </c>
      <c r="G16" s="11" t="str">
        <f>VLOOKUP(D16,Lookup!C89:D96,2)</f>
        <v>Not Detected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>
        <v>0.85</v>
      </c>
      <c r="E17" s="11" t="s">
        <v>66</v>
      </c>
      <c r="F17" s="11" t="s">
        <v>23</v>
      </c>
      <c r="G17" s="11" t="str">
        <f>VLOOKUP(D17,Lookup!C52:D59,2)</f>
        <v>Significant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>
        <v>0.17</v>
      </c>
      <c r="E18" s="11" t="s">
        <v>67</v>
      </c>
      <c r="F18" s="11">
        <v>0.4</v>
      </c>
      <c r="G18" s="11" t="str">
        <f>VLOOKUP(D18,Lookup!C61:D65,2)</f>
        <v>Very High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 t="s">
        <v>40</v>
      </c>
      <c r="E19" s="11" t="s">
        <v>42</v>
      </c>
      <c r="F19" s="11" t="s">
        <v>23</v>
      </c>
      <c r="G19" s="11" t="str">
        <f>VLOOKUP(D19,Lookup!C67:D72,2)</f>
        <v>Not Detected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 t="s">
        <v>40</v>
      </c>
      <c r="E20" s="11" t="s">
        <v>39</v>
      </c>
      <c r="F20" s="15">
        <v>2</v>
      </c>
      <c r="G20" s="11" t="str">
        <f>VLOOKUP(D20,Lookup!C74:D78,2)</f>
        <v>Not Detected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>
        <v>470</v>
      </c>
      <c r="E21" s="11" t="s">
        <v>69</v>
      </c>
      <c r="F21" s="11" t="s">
        <v>23</v>
      </c>
      <c r="G21" s="11" t="str">
        <f>VLOOKUP(D21,Lookup!C9:D16,2)</f>
        <v>High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>
        <v>50</v>
      </c>
      <c r="E22" s="11" t="s">
        <v>70</v>
      </c>
      <c r="F22" s="11" t="s">
        <v>23</v>
      </c>
      <c r="G22" s="11" t="str">
        <f>VLOOKUP(D22,Lookup!C80:D87,2)</f>
        <v>Moderate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>
        <v>30</v>
      </c>
      <c r="E23" s="11" t="s">
        <v>65</v>
      </c>
      <c r="F23" s="11" t="s">
        <v>23</v>
      </c>
      <c r="G23" s="11" t="str">
        <f>VLOOKUP(D23,Lookup!C80:D87,2)</f>
        <v>Low</v>
      </c>
      <c r="H23" s="98"/>
      <c r="I23" s="99"/>
      <c r="J23" s="100"/>
      <c r="K23" s="5"/>
    </row>
    <row r="24" spans="1:11">
      <c r="A24" s="4"/>
      <c r="B24" s="10" t="s">
        <v>187</v>
      </c>
      <c r="C24" s="10" t="s">
        <v>188</v>
      </c>
      <c r="D24" s="14">
        <f>D25/10</f>
        <v>66.7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187</v>
      </c>
      <c r="C25" s="10" t="s">
        <v>189</v>
      </c>
      <c r="D25" s="15">
        <v>667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>
        <v>13.6</v>
      </c>
      <c r="E26" s="11" t="s">
        <v>71</v>
      </c>
      <c r="F26" s="11" t="s">
        <v>23</v>
      </c>
      <c r="G26" s="11" t="str">
        <f>VLOOKUP(D26,Lookup!C124:D131,2)</f>
        <v>High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 t="s">
        <v>38</v>
      </c>
      <c r="E27" s="11" t="s">
        <v>23</v>
      </c>
      <c r="F27" s="11" t="s">
        <v>23</v>
      </c>
      <c r="G27" s="11" t="str">
        <f>VLOOKUP(D27,Lookup!C149:D152,2)</f>
        <v>Very Low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>
        <v>75.099999999999994</v>
      </c>
      <c r="E28" s="11" t="s">
        <v>23</v>
      </c>
      <c r="F28" s="11" t="s">
        <v>23</v>
      </c>
      <c r="G28" s="11" t="str">
        <f>VLOOKUP(D28,Lookup!C133:D139,2)</f>
        <v>Poor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2"/>
      <c r="I29" s="92"/>
      <c r="J29" s="92"/>
      <c r="K29" s="5"/>
    </row>
    <row r="30" spans="1:11">
      <c r="A30" s="4"/>
      <c r="B30" s="55" t="s">
        <v>207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208</v>
      </c>
      <c r="C31" s="95"/>
      <c r="K31" s="5"/>
    </row>
    <row r="32" spans="1:11">
      <c r="A32" s="4"/>
      <c r="B32" s="95" t="s">
        <v>209</v>
      </c>
      <c r="K32" s="5"/>
    </row>
    <row r="33" spans="1:11">
      <c r="A33" s="4"/>
      <c r="B33" s="95"/>
      <c r="C33" s="95"/>
      <c r="K33" s="5"/>
    </row>
    <row r="34" spans="1:11">
      <c r="A34" s="4"/>
      <c r="B34" s="61" t="s">
        <v>62</v>
      </c>
      <c r="C34" s="62" t="s">
        <v>130</v>
      </c>
      <c r="D34" s="63"/>
      <c r="E34" s="63"/>
      <c r="F34" s="63"/>
      <c r="G34" s="63"/>
      <c r="H34" s="63"/>
      <c r="I34" s="63"/>
      <c r="J34" s="63"/>
      <c r="K34" s="5"/>
    </row>
    <row r="35" spans="1:11">
      <c r="A35" s="4"/>
      <c r="B35" s="55" t="s">
        <v>63</v>
      </c>
      <c r="C35" s="96" t="s">
        <v>131</v>
      </c>
      <c r="D35" s="96"/>
      <c r="E35" s="96"/>
      <c r="F35" s="96"/>
      <c r="G35" s="96"/>
      <c r="H35" s="96"/>
      <c r="I35" s="96"/>
      <c r="J35" s="96"/>
      <c r="K35" s="5"/>
    </row>
    <row r="36" spans="1:11">
      <c r="A36" s="4"/>
      <c r="B36" s="55" t="s">
        <v>24</v>
      </c>
      <c r="C36" s="97" t="s">
        <v>132</v>
      </c>
      <c r="D36" s="96"/>
      <c r="E36" s="96"/>
      <c r="F36" s="96"/>
      <c r="G36" s="96"/>
      <c r="H36" s="96"/>
      <c r="I36" s="96"/>
      <c r="J36" s="96"/>
      <c r="K36" s="5"/>
    </row>
    <row r="37" spans="1:11">
      <c r="A37" s="4"/>
      <c r="B37" s="55"/>
      <c r="C37" s="97"/>
      <c r="D37" s="96"/>
      <c r="E37" s="96"/>
      <c r="F37" s="96"/>
      <c r="G37" s="96"/>
      <c r="H37" s="96"/>
      <c r="I37" s="96"/>
      <c r="J37" s="96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 t="s">
        <v>202</v>
      </c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 t="s">
        <v>203</v>
      </c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152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12" t="s">
        <v>197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5:J35"/>
    <mergeCell ref="C36:J36"/>
    <mergeCell ref="C37:J37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 t="s">
        <v>153</v>
      </c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3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4"/>
      <c r="D3" s="104"/>
      <c r="E3" s="104"/>
      <c r="F3" s="104"/>
      <c r="G3" s="8"/>
      <c r="H3" s="89" t="s">
        <v>154</v>
      </c>
      <c r="I3" s="104"/>
      <c r="J3" s="104"/>
    </row>
    <row r="4" spans="1:11" ht="22.5" customHeight="1">
      <c r="B4" s="89" t="s">
        <v>180</v>
      </c>
      <c r="C4" s="104"/>
      <c r="D4" s="104"/>
      <c r="E4" s="104"/>
      <c r="F4" s="104"/>
      <c r="G4" s="8"/>
      <c r="H4" s="89" t="s">
        <v>56</v>
      </c>
      <c r="I4" s="104"/>
      <c r="J4" s="104"/>
    </row>
    <row r="5" spans="1:11" ht="22.5" customHeight="1">
      <c r="B5" s="89" t="s">
        <v>136</v>
      </c>
      <c r="C5" s="105"/>
      <c r="D5" s="105"/>
      <c r="E5" s="105"/>
      <c r="F5" s="105"/>
      <c r="G5" s="8"/>
      <c r="H5" s="89" t="s">
        <v>178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43200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43200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6" t="s">
        <v>131</v>
      </c>
      <c r="D28" s="96"/>
      <c r="E28" s="96"/>
      <c r="F28" s="96"/>
      <c r="G28" s="96"/>
      <c r="H28" s="96"/>
      <c r="I28" s="96"/>
      <c r="J28" s="96"/>
      <c r="K28" s="5"/>
    </row>
    <row r="29" spans="1:11">
      <c r="A29" s="4"/>
      <c r="B29" s="55" t="s">
        <v>24</v>
      </c>
      <c r="C29" s="97" t="s">
        <v>132</v>
      </c>
      <c r="D29" s="96"/>
      <c r="E29" s="96"/>
      <c r="F29" s="96"/>
      <c r="G29" s="96"/>
      <c r="H29" s="96"/>
      <c r="I29" s="96"/>
      <c r="J29" s="96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tabSelected="1" view="pageLayout" zoomScale="130" zoomScaleNormal="110" zoomScalePageLayoutView="130" workbookViewId="0">
      <selection activeCell="H23" sqref="H2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43195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43200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106"/>
      <c r="J7" s="106"/>
      <c r="K7" s="5"/>
    </row>
    <row r="8" spans="1:11">
      <c r="A8" s="4"/>
      <c r="B8" s="71" t="s">
        <v>1</v>
      </c>
      <c r="C8" s="72" t="s">
        <v>2</v>
      </c>
      <c r="D8" s="72" t="s">
        <v>210</v>
      </c>
      <c r="E8" s="72" t="s">
        <v>211</v>
      </c>
      <c r="F8" s="72" t="s">
        <v>212</v>
      </c>
      <c r="G8" s="72" t="s">
        <v>22</v>
      </c>
      <c r="H8" s="72" t="s">
        <v>28</v>
      </c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8.1</v>
      </c>
      <c r="E9" s="14">
        <v>7.8</v>
      </c>
      <c r="F9" s="14">
        <v>7.8</v>
      </c>
      <c r="G9" s="14">
        <v>7.9</v>
      </c>
      <c r="H9" s="14">
        <v>7.2</v>
      </c>
      <c r="I9" s="108"/>
      <c r="J9" s="108"/>
      <c r="K9" s="5"/>
    </row>
    <row r="10" spans="1:11">
      <c r="A10" s="4"/>
      <c r="B10" s="10" t="s">
        <v>5</v>
      </c>
      <c r="C10" s="10" t="s">
        <v>52</v>
      </c>
      <c r="D10" s="11">
        <v>245</v>
      </c>
      <c r="E10" s="11">
        <v>120</v>
      </c>
      <c r="F10" s="11">
        <v>85</v>
      </c>
      <c r="G10" s="11">
        <v>270</v>
      </c>
      <c r="H10" s="11">
        <v>70</v>
      </c>
      <c r="I10" s="106"/>
      <c r="J10" s="106"/>
      <c r="K10" s="5"/>
    </row>
    <row r="11" spans="1:11">
      <c r="A11" s="4"/>
      <c r="B11" s="10" t="s">
        <v>6</v>
      </c>
      <c r="C11" s="10" t="s">
        <v>52</v>
      </c>
      <c r="D11" s="11">
        <v>165</v>
      </c>
      <c r="E11" s="11">
        <v>145</v>
      </c>
      <c r="F11" s="11">
        <v>115</v>
      </c>
      <c r="G11" s="11" t="s">
        <v>38</v>
      </c>
      <c r="H11" s="11" t="s">
        <v>38</v>
      </c>
      <c r="I11" s="106"/>
      <c r="J11" s="106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3.845698740169996</v>
      </c>
      <c r="E12" s="15">
        <f t="shared" ref="E12:H12" si="0">2*(E10-(5*10^(E9-10)))/(1+(0.94*10^(E9-10)))*10^(6-E9)</f>
        <v>3.7803225723662095</v>
      </c>
      <c r="F12" s="15">
        <f t="shared" si="0"/>
        <v>2.6774385417680584</v>
      </c>
      <c r="G12" s="15">
        <v>6.7468208350199985</v>
      </c>
      <c r="H12" s="15">
        <v>8.8192638869036415</v>
      </c>
      <c r="I12" s="109"/>
      <c r="J12" s="109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0.59999999999999964</v>
      </c>
      <c r="E13" s="14">
        <f>+E9+0.5+VLOOKUP(E10,[1]LSI!$F$2:$G$25,2)+VLOOKUP(E11,[1]LSI!$H$2:$I$25,2)-12.1</f>
        <v>-9.9999999999999645E-2</v>
      </c>
      <c r="F13" s="14">
        <f>+F9+0.5+VLOOKUP(F10,[1]LSI!$F$2:$G$25,2)+VLOOKUP(F11,[1]LSI!$H$2:$I$25,2)-12.1</f>
        <v>-0.29999999999999893</v>
      </c>
      <c r="G13" s="14">
        <v>-1</v>
      </c>
      <c r="H13" s="14">
        <v>-2.3000000000000007</v>
      </c>
      <c r="I13" s="108"/>
      <c r="J13" s="108"/>
      <c r="K13" s="5"/>
    </row>
    <row r="14" spans="1:11">
      <c r="A14" s="4"/>
      <c r="B14" s="10" t="s">
        <v>10</v>
      </c>
      <c r="C14" s="10" t="s">
        <v>24</v>
      </c>
      <c r="D14" s="11">
        <v>0.97</v>
      </c>
      <c r="E14" s="11">
        <v>7.0000000000000007E-2</v>
      </c>
      <c r="F14" s="11">
        <v>0.06</v>
      </c>
      <c r="G14" s="11">
        <v>0.49</v>
      </c>
      <c r="H14" s="11">
        <v>0.35</v>
      </c>
      <c r="I14" s="106"/>
      <c r="J14" s="106"/>
      <c r="K14" s="5"/>
    </row>
    <row r="15" spans="1:11">
      <c r="A15" s="4"/>
      <c r="B15" s="10" t="s">
        <v>11</v>
      </c>
      <c r="C15" s="10" t="s">
        <v>24</v>
      </c>
      <c r="D15" s="11">
        <v>0.08</v>
      </c>
      <c r="E15" s="11">
        <v>0.08</v>
      </c>
      <c r="F15" s="11">
        <v>0.08</v>
      </c>
      <c r="G15" s="11" t="s">
        <v>40</v>
      </c>
      <c r="H15" s="11" t="s">
        <v>40</v>
      </c>
      <c r="I15" s="106"/>
      <c r="J15" s="106"/>
      <c r="K15" s="5"/>
    </row>
    <row r="16" spans="1:11">
      <c r="A16" s="4"/>
      <c r="B16" s="10" t="s">
        <v>4</v>
      </c>
      <c r="C16" s="10" t="s">
        <v>24</v>
      </c>
      <c r="D16" s="11">
        <v>450</v>
      </c>
      <c r="E16" s="11">
        <v>430</v>
      </c>
      <c r="F16" s="11">
        <v>350</v>
      </c>
      <c r="G16" s="11">
        <v>450</v>
      </c>
      <c r="H16" s="11">
        <v>530</v>
      </c>
      <c r="I16" s="106"/>
      <c r="J16" s="106"/>
      <c r="K16" s="5"/>
    </row>
    <row r="17" spans="1:11">
      <c r="A17" s="4"/>
      <c r="B17" s="10" t="s">
        <v>15</v>
      </c>
      <c r="C17" s="10" t="s">
        <v>24</v>
      </c>
      <c r="D17" s="11">
        <v>52</v>
      </c>
      <c r="E17" s="11">
        <v>115</v>
      </c>
      <c r="F17" s="11">
        <v>105</v>
      </c>
      <c r="G17" s="11">
        <v>47</v>
      </c>
      <c r="H17" s="11">
        <v>190</v>
      </c>
      <c r="I17" s="106"/>
      <c r="J17" s="106"/>
      <c r="K17" s="5"/>
    </row>
    <row r="18" spans="1:11">
      <c r="A18" s="4"/>
      <c r="B18" s="10" t="s">
        <v>187</v>
      </c>
      <c r="C18" s="10" t="s">
        <v>188</v>
      </c>
      <c r="D18" s="14">
        <f t="shared" ref="D18:H18" si="1">D19/10</f>
        <v>64.2</v>
      </c>
      <c r="E18" s="14">
        <f t="shared" si="1"/>
        <v>60.1</v>
      </c>
      <c r="F18" s="14">
        <f t="shared" si="1"/>
        <v>49.8</v>
      </c>
      <c r="G18" s="14">
        <f t="shared" si="1"/>
        <v>63.7</v>
      </c>
      <c r="H18" s="14">
        <f t="shared" si="1"/>
        <v>75.099999999999994</v>
      </c>
      <c r="I18" s="108"/>
      <c r="J18" s="108"/>
      <c r="K18" s="5"/>
    </row>
    <row r="19" spans="1:11">
      <c r="A19" s="4"/>
      <c r="B19" s="10" t="s">
        <v>187</v>
      </c>
      <c r="C19" s="10" t="s">
        <v>189</v>
      </c>
      <c r="D19" s="15">
        <v>642</v>
      </c>
      <c r="E19" s="15">
        <v>601</v>
      </c>
      <c r="F19" s="15">
        <v>498</v>
      </c>
      <c r="G19" s="15">
        <v>637</v>
      </c>
      <c r="H19" s="15">
        <v>751</v>
      </c>
      <c r="I19" s="109"/>
      <c r="J19" s="109"/>
      <c r="K19" s="5"/>
    </row>
    <row r="20" spans="1:11">
      <c r="A20" s="4"/>
      <c r="B20" s="10" t="s">
        <v>18</v>
      </c>
      <c r="C20" s="10" t="s">
        <v>25</v>
      </c>
      <c r="D20" s="14">
        <v>16.37</v>
      </c>
      <c r="E20" s="14">
        <v>2.71</v>
      </c>
      <c r="F20" s="14">
        <v>0.64</v>
      </c>
      <c r="G20" s="14">
        <v>8.83</v>
      </c>
      <c r="H20" s="14">
        <v>6.75</v>
      </c>
      <c r="I20" s="108"/>
      <c r="J20" s="108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11" t="s">
        <v>38</v>
      </c>
      <c r="I21" s="106"/>
      <c r="J21" s="106"/>
      <c r="K21" s="5"/>
    </row>
    <row r="22" spans="1:11">
      <c r="A22" s="4"/>
      <c r="B22" s="10" t="s">
        <v>19</v>
      </c>
      <c r="C22" s="10" t="s">
        <v>55</v>
      </c>
      <c r="D22" s="14">
        <v>74.5</v>
      </c>
      <c r="E22" s="14">
        <v>99.5</v>
      </c>
      <c r="F22" s="14">
        <v>99.4</v>
      </c>
      <c r="G22" s="14">
        <v>73.599999999999994</v>
      </c>
      <c r="H22" s="14">
        <v>94.1</v>
      </c>
      <c r="I22" s="108"/>
      <c r="J22" s="108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214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213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213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214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49</v>
      </c>
      <c r="C29" s="57" t="s">
        <v>214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55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43200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43200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43200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43200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6" t="s">
        <v>131</v>
      </c>
      <c r="D21" s="96"/>
      <c r="E21" s="96"/>
      <c r="F21" s="96"/>
      <c r="G21" s="96"/>
      <c r="H21" s="96"/>
      <c r="I21" s="96"/>
      <c r="J21" s="96"/>
      <c r="K21" s="5"/>
    </row>
    <row r="22" spans="1:11">
      <c r="A22" s="4"/>
      <c r="B22" s="55"/>
      <c r="C22" s="97"/>
      <c r="D22" s="96"/>
      <c r="E22" s="96"/>
      <c r="F22" s="96"/>
      <c r="G22" s="96"/>
      <c r="H22" s="96"/>
      <c r="I22" s="96"/>
      <c r="J22" s="96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43200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43200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201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6" t="s">
        <v>131</v>
      </c>
      <c r="D45" s="96"/>
      <c r="E45" s="96"/>
      <c r="F45" s="96"/>
      <c r="G45" s="96"/>
      <c r="H45" s="96"/>
      <c r="I45" s="96"/>
      <c r="J45" s="96"/>
      <c r="K45" s="5"/>
    </row>
    <row r="46" spans="1:11">
      <c r="A46" s="4"/>
      <c r="B46" s="55" t="s">
        <v>24</v>
      </c>
      <c r="C46" s="97" t="s">
        <v>132</v>
      </c>
      <c r="D46" s="96"/>
      <c r="E46" s="96"/>
      <c r="F46" s="96"/>
      <c r="G46" s="96"/>
      <c r="H46" s="96"/>
      <c r="I46" s="96"/>
      <c r="J46" s="96"/>
      <c r="K46" s="5"/>
    </row>
    <row r="47" spans="1:11">
      <c r="A47" s="4"/>
      <c r="B47" s="55"/>
      <c r="C47" s="97"/>
      <c r="D47" s="96"/>
      <c r="E47" s="96"/>
      <c r="F47" s="96"/>
      <c r="G47" s="96"/>
      <c r="H47" s="96"/>
      <c r="I47" s="96"/>
      <c r="J47" s="96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3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3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DCB05D-3BAE-44EF-BDF5-29026931328C}"/>
</file>

<file path=customXml/itemProps2.xml><?xml version="1.0" encoding="utf-8"?>
<ds:datastoreItem xmlns:ds="http://schemas.openxmlformats.org/officeDocument/2006/customXml" ds:itemID="{9C8F13BE-5D59-4A8A-86EB-69EB041F28C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2018-04-09T22:10:58Z</cp:lastPrinted>
  <dcterms:created xsi:type="dcterms:W3CDTF">2017-07-10T05:27:40Z</dcterms:created>
  <dcterms:modified xsi:type="dcterms:W3CDTF">2018-04-09T22:19:17Z</dcterms:modified>
</cp:coreProperties>
</file>