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17" l="1"/>
  <c r="J4" i="17"/>
  <c r="D12" i="17" l="1"/>
  <c r="D13" i="17" l="1"/>
  <c r="D14" i="17"/>
  <c r="G13" i="9" l="1"/>
  <c r="F13" i="9"/>
  <c r="E13" i="9"/>
  <c r="D13" i="9"/>
  <c r="G12" i="9"/>
  <c r="F12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/>
  <c r="E18" i="9"/>
  <c r="F18" i="9"/>
  <c r="G18" i="9"/>
  <c r="J25" i="1"/>
  <c r="J26" i="1"/>
  <c r="D24" i="4"/>
  <c r="D25" i="4"/>
  <c r="G25" i="1"/>
  <c r="G26" i="1"/>
  <c r="H26" i="1"/>
  <c r="H25" i="1"/>
  <c r="I26" i="1"/>
  <c r="I25" i="1"/>
  <c r="F26" i="1"/>
  <c r="F25" i="1"/>
  <c r="D25" i="1"/>
  <c r="D26" i="1"/>
  <c r="E26" i="1"/>
  <c r="E25" i="1"/>
</calcChain>
</file>

<file path=xl/sharedStrings.xml><?xml version="1.0" encoding="utf-8"?>
<sst xmlns="http://schemas.openxmlformats.org/spreadsheetml/2006/main" count="1132" uniqueCount="209">
  <si>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</si>
  <si>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</si>
  <si>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</si>
  <si>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</si>
  <si>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</si>
  <si>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</si>
  <si>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</si>
  <si>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</si>
  <si>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</si>
  <si>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</si>
  <si>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</si>
  <si>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</si>
  <si>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</si>
  <si>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</si>
  <si>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</si>
  <si>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</si>
  <si>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</si>
  <si>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</si>
  <si>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</si>
  <si>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</si>
  <si>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</si>
  <si>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</si>
  <si>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</si>
  <si>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</si>
  <si>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</si>
  <si>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</si>
  <si>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</si>
  <si>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</si>
  <si>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</si>
  <si>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</si>
  <si>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</si>
  <si>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</si>
  <si>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</si>
  <si>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</si>
  <si>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</si>
  <si>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</si>
  <si>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</si>
  <si>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</si>
  <si>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</si>
  <si>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</si>
  <si>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</si>
  <si>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</si>
  <si>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</si>
  <si>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</si>
  <si>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</si>
  <si>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</si>
  <si>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</si>
  <si>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</si>
  <si>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</si>
  <si>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</si>
  <si>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</si>
  <si>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</si>
  <si>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</si>
  <si>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</si>
  <si>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</si>
  <si>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</si>
  <si>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</si>
  <si>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</si>
  <si>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</si>
  <si>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</si>
  <si>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</si>
  <si>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</si>
  <si>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</si>
  <si>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</si>
  <si>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</si>
  <si>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</si>
  <si>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</si>
  <si>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</si>
  <si>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</si>
  <si>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</si>
  <si>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</si>
  <si>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</si>
  <si>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</si>
  <si>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</si>
  <si>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</si>
  <si>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</si>
  <si>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</si>
  <si>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</si>
  <si>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</si>
  <si>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</si>
  <si>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</si>
  <si>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</si>
  <si>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</si>
  <si>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</si>
  <si>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</si>
  <si>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</si>
  <si>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</si>
  <si>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</si>
  <si>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</si>
  <si>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</si>
  <si>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</si>
  <si>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</si>
  <si>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</si>
  <si>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</si>
  <si>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</si>
  <si>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</si>
  <si>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</si>
  <si>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</si>
  <si>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</si>
  <si>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</si>
  <si>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</si>
  <si>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</si>
  <si>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</si>
  <si>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</si>
  <si>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</si>
  <si>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</si>
  <si>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</si>
  <si>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</si>
  <si>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</si>
  <si>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</si>
  <si>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</si>
  <si>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</si>
  <si>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</si>
  <si>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</si>
  <si>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</si>
  <si>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</si>
  <si>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</si>
  <si>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</si>
  <si>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</si>
  <si>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</si>
  <si>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</si>
  <si>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</si>
  <si>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</si>
  <si>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</si>
  <si>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</si>
  <si>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</si>
  <si>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</si>
  <si>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</si>
  <si>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</si>
  <si>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</si>
  <si>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</si>
  <si>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</si>
  <si>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</si>
  <si>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</si>
  <si>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</si>
  <si>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</si>
  <si>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</si>
  <si>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</si>
  <si>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</si>
  <si>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</si>
  <si>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</si>
  <si>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</si>
  <si>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</si>
  <si>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</si>
  <si>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</si>
  <si>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</si>
  <si>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</si>
  <si>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</si>
  <si>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</si>
  <si>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</si>
  <si>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</si>
  <si>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</si>
  <si>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</si>
  <si>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</si>
  <si>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</si>
  <si>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</si>
  <si>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</si>
  <si>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</si>
  <si>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</si>
  <si>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</si>
  <si>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</si>
  <si>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</si>
  <si>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</si>
  <si>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</si>
  <si>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</si>
  <si>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</si>
  <si>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</si>
  <si>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</si>
  <si>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</si>
  <si>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</si>
  <si>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</si>
  <si>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</si>
  <si>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</si>
  <si>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</si>
  <si>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</si>
  <si>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</si>
  <si>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</si>
  <si>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</si>
  <si>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</si>
  <si>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</si>
  <si>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</si>
  <si>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</si>
  <si>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</si>
  <si>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</si>
  <si>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</si>
  <si>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</si>
  <si>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</si>
  <si>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</si>
  <si>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</si>
  <si>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</si>
  <si>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</si>
  <si>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</si>
  <si>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</si>
  <si>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</si>
  <si>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</si>
  <si>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</si>
  <si>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</si>
  <si>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</si>
  <si>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</si>
  <si>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</si>
  <si>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</si>
  <si>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</si>
  <si>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</si>
  <si>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</si>
  <si>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WATERFORCE</t>
  </si>
  <si>
    <t>GEOFF DUNBAR</t>
  </si>
  <si>
    <t>20180411SRT02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</si>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</sst>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I4" sqref="I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43203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43203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187</v>
      </c>
      <c r="C25" s="10" t="s">
        <v>189</v>
      </c>
      <c r="D25" s="15"/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2"/>
      <c r="I29" s="92"/>
      <c r="J29" s="92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198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6" t="s">
        <v>131</v>
      </c>
      <c r="D37" s="96"/>
      <c r="E37" s="96"/>
      <c r="F37" s="96"/>
      <c r="G37" s="96"/>
      <c r="H37" s="96"/>
      <c r="I37" s="96"/>
      <c r="J37" s="96"/>
      <c r="K37" s="5"/>
    </row>
    <row r="38" spans="1:11">
      <c r="A38" s="4"/>
      <c r="B38" s="55" t="s">
        <v>24</v>
      </c>
      <c r="C38" s="97" t="s">
        <v>132</v>
      </c>
      <c r="D38" s="96"/>
      <c r="E38" s="96"/>
      <c r="F38" s="96"/>
      <c r="G38" s="96"/>
      <c r="H38" s="96"/>
      <c r="I38" s="96"/>
      <c r="J38" s="96"/>
      <c r="K38" s="5"/>
    </row>
    <row r="39" spans="1:11">
      <c r="A39" s="4"/>
      <c r="B39" s="55"/>
      <c r="C39" s="97"/>
      <c r="D39" s="96"/>
      <c r="E39" s="96"/>
      <c r="F39" s="96"/>
      <c r="G39" s="96"/>
      <c r="H39" s="96"/>
      <c r="I39" s="96"/>
      <c r="J39" s="96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202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197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 t="s">
        <v>153</v>
      </c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3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4"/>
      <c r="D3" s="104"/>
      <c r="E3" s="104"/>
      <c r="F3" s="104"/>
      <c r="G3" s="8"/>
      <c r="H3" s="89" t="s">
        <v>154</v>
      </c>
      <c r="I3" s="104"/>
      <c r="J3" s="104"/>
    </row>
    <row r="4" spans="1:11" ht="22.5" customHeight="1">
      <c r="B4" s="89" t="s">
        <v>180</v>
      </c>
      <c r="C4" s="104"/>
      <c r="D4" s="104"/>
      <c r="E4" s="104"/>
      <c r="F4" s="104"/>
      <c r="G4" s="8"/>
      <c r="H4" s="89" t="s">
        <v>56</v>
      </c>
      <c r="I4" s="104"/>
      <c r="J4" s="104"/>
    </row>
    <row r="5" spans="1:11" ht="22.5" customHeight="1">
      <c r="B5" s="89" t="s">
        <v>136</v>
      </c>
      <c r="C5" s="105"/>
      <c r="D5" s="105"/>
      <c r="E5" s="105"/>
      <c r="F5" s="105"/>
      <c r="G5" s="8"/>
      <c r="H5" s="89" t="s">
        <v>178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43203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43203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6" t="s">
        <v>131</v>
      </c>
      <c r="D28" s="96"/>
      <c r="E28" s="96"/>
      <c r="F28" s="96"/>
      <c r="G28" s="96"/>
      <c r="H28" s="96"/>
      <c r="I28" s="96"/>
      <c r="J28" s="96"/>
      <c r="K28" s="5"/>
    </row>
    <row r="29" spans="1:11">
      <c r="A29" s="4"/>
      <c r="B29" s="55" t="s">
        <v>24</v>
      </c>
      <c r="C29" s="97" t="s">
        <v>132</v>
      </c>
      <c r="D29" s="96"/>
      <c r="E29" s="96"/>
      <c r="F29" s="96"/>
      <c r="G29" s="96"/>
      <c r="H29" s="96"/>
      <c r="I29" s="96"/>
      <c r="J29" s="96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abSelected="1" view="pageLayout" topLeftCell="A13" zoomScale="130" zoomScaleNormal="110" zoomScalePageLayoutView="130" workbookViewId="0">
      <selection activeCell="H22" sqref="H2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43201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43203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68"/>
      <c r="I7" s="68"/>
      <c r="J7" s="68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7"/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7.9</v>
      </c>
      <c r="E9" s="14">
        <v>7.5</v>
      </c>
      <c r="F9" s="14">
        <v>7.7</v>
      </c>
      <c r="G9" s="14">
        <v>7.4</v>
      </c>
      <c r="H9" s="106"/>
      <c r="I9" s="106"/>
      <c r="J9" s="106"/>
      <c r="K9" s="5"/>
    </row>
    <row r="10" spans="1:11">
      <c r="A10" s="4"/>
      <c r="B10" s="10" t="s">
        <v>5</v>
      </c>
      <c r="C10" s="10" t="s">
        <v>52</v>
      </c>
      <c r="D10" s="11">
        <v>45</v>
      </c>
      <c r="E10" s="11">
        <v>45</v>
      </c>
      <c r="F10" s="11">
        <v>65</v>
      </c>
      <c r="G10" s="11">
        <v>20</v>
      </c>
      <c r="H10" s="68"/>
      <c r="I10" s="68"/>
      <c r="J10" s="68"/>
      <c r="K10" s="5"/>
    </row>
    <row r="11" spans="1:11">
      <c r="A11" s="4"/>
      <c r="B11" s="10" t="s">
        <v>6</v>
      </c>
      <c r="C11" s="10" t="s">
        <v>52</v>
      </c>
      <c r="D11" s="11">
        <v>30</v>
      </c>
      <c r="E11" s="11">
        <v>45</v>
      </c>
      <c r="F11" s="11">
        <v>5</v>
      </c>
      <c r="G11" s="11">
        <v>5</v>
      </c>
      <c r="H11" s="68"/>
      <c r="I11" s="68"/>
      <c r="J11" s="68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1.1236429819593403</v>
      </c>
      <c r="E12" s="15">
        <f t="shared" ref="E12:G12" si="0">2*(E10-(5*10^(E9-10)))/(1+(0.94*10^(E9-10)))*10^(6-E9)</f>
        <v>2.83661793104858</v>
      </c>
      <c r="F12" s="15">
        <f t="shared" si="0"/>
        <v>2.5806829989522724</v>
      </c>
      <c r="G12" s="15">
        <f t="shared" si="0"/>
        <v>1.5876798949234863</v>
      </c>
      <c r="H12" s="67"/>
      <c r="I12" s="67"/>
      <c r="J12" s="67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-1.0999999999999996</v>
      </c>
      <c r="E13" s="14">
        <f>+E9+0.5+VLOOKUP(E10,[1]LSI!$F$2:$G$25,2)+VLOOKUP(E11,[1]LSI!$H$2:$I$25,2)-12.1</f>
        <v>-1.3000000000000007</v>
      </c>
      <c r="F13" s="14">
        <f>+F9+0.5+VLOOKUP(F10,[1]LSI!$F$2:$G$25,2)+VLOOKUP(F11,[1]LSI!$H$2:$I$25,2)-12.1</f>
        <v>-1.8000000000000007</v>
      </c>
      <c r="G13" s="14">
        <f>+G9+0.5+VLOOKUP(G10,[1]LSI!$F$2:$G$25,2)+VLOOKUP(G11,[1]LSI!$H$2:$I$25,2)-12.1</f>
        <v>-2.6999999999999993</v>
      </c>
      <c r="H13" s="106"/>
      <c r="I13" s="106"/>
      <c r="J13" s="106"/>
      <c r="K13" s="5"/>
    </row>
    <row r="14" spans="1:11">
      <c r="A14" s="4"/>
      <c r="B14" s="10" t="s">
        <v>10</v>
      </c>
      <c r="C14" s="10" t="s">
        <v>24</v>
      </c>
      <c r="D14" s="11">
        <v>0.37</v>
      </c>
      <c r="E14" s="11">
        <v>0.04</v>
      </c>
      <c r="F14" s="11" t="s">
        <v>40</v>
      </c>
      <c r="G14" s="11" t="s">
        <v>40</v>
      </c>
      <c r="H14" s="68"/>
      <c r="I14" s="68"/>
      <c r="J14" s="68"/>
      <c r="K14" s="5"/>
    </row>
    <row r="15" spans="1:11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1" t="s">
        <v>40</v>
      </c>
      <c r="G15" s="11" t="s">
        <v>40</v>
      </c>
      <c r="H15" s="68"/>
      <c r="I15" s="68"/>
      <c r="J15" s="68"/>
      <c r="K15" s="5"/>
    </row>
    <row r="16" spans="1:11">
      <c r="A16" s="4"/>
      <c r="B16" s="10" t="s">
        <v>4</v>
      </c>
      <c r="C16" s="10" t="s">
        <v>24</v>
      </c>
      <c r="D16" s="11">
        <v>120</v>
      </c>
      <c r="E16" s="11">
        <v>130</v>
      </c>
      <c r="F16" s="11">
        <v>140</v>
      </c>
      <c r="G16" s="11">
        <v>140</v>
      </c>
      <c r="H16" s="68"/>
      <c r="I16" s="68"/>
      <c r="J16" s="68"/>
      <c r="K16" s="5"/>
    </row>
    <row r="17" spans="1:11">
      <c r="A17" s="4"/>
      <c r="B17" s="10" t="s">
        <v>15</v>
      </c>
      <c r="C17" s="10" t="s">
        <v>24</v>
      </c>
      <c r="D17" s="11">
        <v>20</v>
      </c>
      <c r="E17" s="11">
        <v>21</v>
      </c>
      <c r="F17" s="11">
        <v>8</v>
      </c>
      <c r="G17" s="11">
        <v>67</v>
      </c>
      <c r="H17" s="68"/>
      <c r="I17" s="68"/>
      <c r="J17" s="68"/>
      <c r="K17" s="5"/>
    </row>
    <row r="18" spans="1:11">
      <c r="A18" s="4"/>
      <c r="B18" s="10" t="s">
        <v>187</v>
      </c>
      <c r="C18" s="10" t="s">
        <v>188</v>
      </c>
      <c r="D18" s="14">
        <f t="shared" ref="D18:G18" si="1">D19/10</f>
        <v>17</v>
      </c>
      <c r="E18" s="14">
        <f t="shared" si="1"/>
        <v>18</v>
      </c>
      <c r="F18" s="14">
        <f t="shared" si="1"/>
        <v>19.5</v>
      </c>
      <c r="G18" s="14">
        <f t="shared" si="1"/>
        <v>19.2</v>
      </c>
      <c r="H18" s="106"/>
      <c r="I18" s="106"/>
      <c r="J18" s="106"/>
      <c r="K18" s="5"/>
    </row>
    <row r="19" spans="1:11">
      <c r="A19" s="4"/>
      <c r="B19" s="10" t="s">
        <v>187</v>
      </c>
      <c r="C19" s="10" t="s">
        <v>189</v>
      </c>
      <c r="D19" s="15">
        <v>170</v>
      </c>
      <c r="E19" s="15">
        <v>180</v>
      </c>
      <c r="F19" s="15">
        <v>195</v>
      </c>
      <c r="G19" s="15">
        <v>192</v>
      </c>
      <c r="H19" s="67"/>
      <c r="I19" s="67"/>
      <c r="J19" s="67"/>
      <c r="K19" s="5"/>
    </row>
    <row r="20" spans="1:11">
      <c r="A20" s="4"/>
      <c r="B20" s="10" t="s">
        <v>18</v>
      </c>
      <c r="C20" s="10" t="s">
        <v>25</v>
      </c>
      <c r="D20" s="14">
        <v>5</v>
      </c>
      <c r="E20" s="14" t="s">
        <v>41</v>
      </c>
      <c r="F20" s="14">
        <v>0.12</v>
      </c>
      <c r="G20" s="14" t="s">
        <v>41</v>
      </c>
      <c r="H20" s="106"/>
      <c r="I20" s="106"/>
      <c r="J20" s="106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68"/>
      <c r="I21" s="68"/>
      <c r="J21" s="68"/>
      <c r="K21" s="5"/>
    </row>
    <row r="22" spans="1:11">
      <c r="A22" s="4"/>
      <c r="B22" s="10" t="s">
        <v>19</v>
      </c>
      <c r="C22" s="10" t="s">
        <v>55</v>
      </c>
      <c r="D22" s="14">
        <v>96.9</v>
      </c>
      <c r="E22" s="14">
        <v>99.8</v>
      </c>
      <c r="F22" s="14">
        <v>95.8</v>
      </c>
      <c r="G22" s="14">
        <v>99.4</v>
      </c>
      <c r="H22" s="106"/>
      <c r="I22" s="106"/>
      <c r="J22" s="106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[1]Data!#REF!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43203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43203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43203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43203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6" t="s">
        <v>131</v>
      </c>
      <c r="D21" s="96"/>
      <c r="E21" s="96"/>
      <c r="F21" s="96"/>
      <c r="G21" s="96"/>
      <c r="H21" s="96"/>
      <c r="I21" s="96"/>
      <c r="J21" s="96"/>
      <c r="K21" s="5"/>
    </row>
    <row r="22" spans="1:11">
      <c r="A22" s="4"/>
      <c r="B22" s="55"/>
      <c r="C22" s="97"/>
      <c r="D22" s="96"/>
      <c r="E22" s="96"/>
      <c r="F22" s="96"/>
      <c r="G22" s="96"/>
      <c r="H22" s="96"/>
      <c r="I22" s="96"/>
      <c r="J22" s="96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43203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43203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201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6" t="s">
        <v>131</v>
      </c>
      <c r="D45" s="96"/>
      <c r="E45" s="96"/>
      <c r="F45" s="96"/>
      <c r="G45" s="96"/>
      <c r="H45" s="96"/>
      <c r="I45" s="96"/>
      <c r="J45" s="96"/>
      <c r="K45" s="5"/>
    </row>
    <row r="46" spans="1:11">
      <c r="A46" s="4"/>
      <c r="B46" s="55" t="s">
        <v>24</v>
      </c>
      <c r="C46" s="97" t="s">
        <v>132</v>
      </c>
      <c r="D46" s="96"/>
      <c r="E46" s="96"/>
      <c r="F46" s="96"/>
      <c r="G46" s="96"/>
      <c r="H46" s="96"/>
      <c r="I46" s="96"/>
      <c r="J46" s="96"/>
      <c r="K46" s="5"/>
    </row>
    <row r="47" spans="1:11">
      <c r="A47" s="4"/>
      <c r="B47" s="55"/>
      <c r="C47" s="97"/>
      <c r="D47" s="96"/>
      <c r="E47" s="96"/>
      <c r="F47" s="96"/>
      <c r="G47" s="96"/>
      <c r="H47" s="96"/>
      <c r="I47" s="96"/>
      <c r="J47" s="96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3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3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A94374-C8D2-4A38-9C14-0E96C64A5179}"/>
</file>

<file path=customXml/itemProps2.xml><?xml version="1.0" encoding="utf-8"?>
<ds:datastoreItem xmlns:ds="http://schemas.openxmlformats.org/officeDocument/2006/customXml" ds:itemID="{4645CC66-A9B9-4276-839A-6411EA8D4E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2018-01-02T20:38:13Z</cp:lastPrinted>
  <dcterms:created xsi:type="dcterms:W3CDTF">2017-07-10T05:27:40Z</dcterms:created>
  <dcterms:modified xsi:type="dcterms:W3CDTF">2018-04-12T23:17:25Z</dcterms:modified>
</cp:coreProperties>
</file>