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D11" i="17" l="1"/>
  <c r="D12" i="17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1" i="17"/>
  <c r="G20" i="17"/>
  <c r="G19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7" i="17"/>
  <c r="D26" i="1" l="1"/>
  <c r="D25" i="1"/>
  <c r="G26" i="1"/>
  <c r="G25" i="1"/>
  <c r="I26" i="1"/>
  <c r="I25" i="1"/>
  <c r="D19" i="9"/>
  <c r="D18" i="9"/>
  <c r="J18" i="9"/>
  <c r="J19" i="9"/>
  <c r="E18" i="9"/>
  <c r="E19" i="9"/>
  <c r="E25" i="1"/>
  <c r="E26" i="1"/>
  <c r="D25" i="4"/>
  <c r="D24" i="4"/>
  <c r="F18" i="9"/>
  <c r="F19" i="9"/>
  <c r="J25" i="1"/>
  <c r="J26" i="1"/>
  <c r="F26" i="1"/>
  <c r="F25" i="1"/>
  <c r="I19" i="9"/>
  <c r="I18" i="9"/>
  <c r="H25" i="1"/>
  <c r="H26" i="1"/>
  <c r="G19" i="9"/>
  <c r="G18" i="9"/>
  <c r="H19" i="9"/>
  <c r="H18" i="9"/>
</calcChain>
</file>

<file path=xl/sharedStrings.xml><?xml version="1.0" encoding="utf-8"?>
<sst xmlns="http://schemas.openxmlformats.org/spreadsheetml/2006/main" count="1103" uniqueCount="209">
  <si>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</si>
  <si>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</si>
  <si>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</si>
  <si>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</si>
  <si>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</si>
  <si>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</si>
  <si>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</si>
  <si>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</si>
  <si>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</si>
  <si>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</si>
  <si>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</si>
  <si>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</si>
  <si>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</si>
  <si>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</si>
  <si>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</si>
  <si>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</si>
  <si>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</si>
  <si>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</si>
  <si>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</si>
  <si>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</si>
  <si>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</si>
  <si>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</si>
  <si>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</si>
  <si>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</si>
  <si>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</si>
  <si>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</si>
  <si>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</si>
  <si>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</si>
  <si>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</si>
  <si>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</si>
  <si>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</si>
  <si>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</si>
  <si>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</si>
  <si>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</si>
  <si>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</si>
  <si>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</si>
  <si>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</si>
  <si>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</si>
  <si>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</si>
  <si>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</si>
  <si>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</si>
  <si>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</si>
  <si>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</si>
  <si>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</si>
  <si>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</si>
  <si>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</si>
  <si>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</si>
  <si>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</si>
  <si>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</si>
  <si>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</si>
  <si>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</si>
  <si>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</si>
  <si>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</si>
  <si>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</si>
  <si>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</si>
  <si>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</si>
  <si>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</si>
  <si>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</si>
  <si>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</si>
  <si>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</si>
  <si>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</si>
  <si>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</si>
  <si>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</si>
  <si>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</si>
  <si>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</si>
  <si>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</si>
  <si>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</si>
  <si>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</si>
  <si>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</si>
  <si>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</si>
  <si>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</si>
  <si>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</si>
  <si>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</si>
  <si>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</si>
  <si>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</si>
  <si>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</si>
  <si>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</si>
  <si>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</si>
  <si>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</si>
  <si>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</si>
  <si>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</si>
  <si>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</si>
  <si>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</si>
  <si>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</si>
  <si>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</si>
  <si>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</si>
  <si>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</si>
  <si>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</si>
  <si>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</si>
  <si>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</si>
  <si>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</si>
  <si>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</si>
  <si>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</si>
  <si>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</si>
  <si>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</si>
  <si>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</si>
  <si>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</si>
  <si>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</si>
  <si>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</si>
  <si>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</si>
  <si>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</si>
  <si>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</si>
  <si>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</si>
  <si>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</si>
  <si>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</si>
  <si>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</si>
  <si>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</si>
  <si>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</si>
  <si>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</si>
  <si>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</si>
  <si>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</si>
  <si>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</si>
  <si>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</si>
  <si>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</si>
  <si>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</si>
  <si>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</si>
  <si>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</si>
  <si>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</si>
  <si>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</si>
  <si>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</si>
  <si>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</si>
  <si>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</si>
  <si>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</si>
  <si>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</si>
  <si>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</si>
  <si>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</si>
  <si>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</si>
  <si>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</si>
  <si>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</si>
  <si>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</si>
  <si>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</si>
  <si>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</si>
  <si>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</si>
  <si>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</si>
  <si>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</si>
  <si>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</si>
  <si>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</si>
  <si>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</si>
  <si>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</si>
  <si>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</si>
  <si>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</si>
  <si>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</si>
  <si>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</si>
  <si>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</si>
  <si>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</si>
  <si>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</si>
  <si>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</si>
  <si>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</si>
  <si>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</si>
  <si>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</si>
  <si>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</si>
  <si>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</si>
  <si>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</si>
  <si>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</si>
  <si>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</si>
  <si>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</si>
  <si>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</si>
  <si>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</si>
  <si>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</si>
  <si>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</si>
  <si>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</si>
  <si>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</si>
  <si>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</si>
  <si>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</si>
  <si>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</si>
  <si>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</si>
  <si>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</si>
  <si>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</si>
  <si>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</si>
  <si>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</si>
  <si>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</si>
  <si>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</si>
  <si>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</si>
  <si>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</si>
  <si>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</si>
  <si>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</si>
  <si>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</si>
  <si>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</si>
  <si>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</si>
  <si>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</si>
  <si>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</si>
  <si>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</si>
  <si>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</si>
  <si>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</si>
  <si>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</si>
  <si>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</si>
  <si>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</si>
  <si>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</si>
  <si>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</si>
  <si>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</si>
  <si>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</si>
  <si>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</si>
  <si>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</si>
  <si>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</si>
  <si>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</si>
  <si>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</si>
  <si>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</si>
  <si>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</si>
  <si>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</si>
  <si>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</si>
  <si>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</si>
  <si>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</si>
  <si>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</si>
  <si>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</si>
  <si>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</si>
  <si>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EDWARD GIBBON PLUMBING</t>
  </si>
  <si>
    <t>GINGE</t>
  </si>
  <si>
    <t>20180423SRT01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</si>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</sst>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5"/>
  <sheetViews>
    <sheetView tabSelected="1" view="pageLayout" topLeftCell="A7" zoomScale="130" zoomScaleNormal="110" zoomScalePageLayoutView="130" workbookViewId="0">
      <selection activeCell="E29" sqref="E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43213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7.6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105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75</v>
      </c>
      <c r="E10" s="11" t="s">
        <v>65</v>
      </c>
      <c r="F10" s="11" t="s">
        <v>23</v>
      </c>
      <c r="G10" s="11" t="str">
        <f>VLOOKUP(D10,Lookup!C27:D33,2)</f>
        <v>Moderate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5.2542988301891471</v>
      </c>
      <c r="E11" s="11" t="s">
        <v>23</v>
      </c>
      <c r="F11" s="11" t="s">
        <v>23</v>
      </c>
      <c r="G11" s="11" t="str">
        <f>VLOOKUP(D11,Lookup!C98:D103,2)</f>
        <v>Low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>
        <f>+D8+0.5+VLOOKUP(D9,LSI!$F$2:$G$25,2)+VLOOKUP(D10,LSI!$H$2:$I$25,2)-12.1</f>
        <v>-0.5</v>
      </c>
      <c r="E12" s="11" t="s">
        <v>23</v>
      </c>
      <c r="F12" s="11" t="s">
        <v>23</v>
      </c>
      <c r="G12" s="11" t="str">
        <f>VLOOKUP(D12,Lookup!C105:D109,2)</f>
        <v>Normal</v>
      </c>
      <c r="H12" s="96" t="s">
        <v>156</v>
      </c>
      <c r="I12" s="97"/>
      <c r="J12" s="98"/>
      <c r="K12" s="5"/>
    </row>
    <row r="13" spans="1:11">
      <c r="A13" s="4"/>
      <c r="B13" s="10" t="s">
        <v>10</v>
      </c>
      <c r="C13" s="10" t="s">
        <v>24</v>
      </c>
      <c r="D13" s="11" t="s">
        <v>40</v>
      </c>
      <c r="E13" s="11" t="s">
        <v>66</v>
      </c>
      <c r="F13" s="11" t="s">
        <v>23</v>
      </c>
      <c r="G13" s="11" t="str">
        <f>VLOOKUP(D13,Lookup!C52:D59,2)</f>
        <v>Not Detected</v>
      </c>
      <c r="H13" s="96"/>
      <c r="I13" s="97"/>
      <c r="J13" s="98"/>
      <c r="K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67</v>
      </c>
      <c r="F14" s="11">
        <v>0.4</v>
      </c>
      <c r="G14" s="11" t="str">
        <f>VLOOKUP(D14,Lookup!C61:D65,2)</f>
        <v>Not Detected</v>
      </c>
      <c r="H14" s="96" t="s">
        <v>68</v>
      </c>
      <c r="I14" s="97"/>
      <c r="J14" s="98"/>
      <c r="K14" s="5"/>
    </row>
    <row r="15" spans="1:11">
      <c r="A15" s="4"/>
      <c r="B15" s="10" t="s">
        <v>4</v>
      </c>
      <c r="C15" s="10" t="s">
        <v>24</v>
      </c>
      <c r="D15" s="11">
        <v>200</v>
      </c>
      <c r="E15" s="11" t="s">
        <v>69</v>
      </c>
      <c r="F15" s="11" t="s">
        <v>23</v>
      </c>
      <c r="G15" s="11" t="str">
        <f>VLOOKUP(D15,Lookup!C9:D16,2)</f>
        <v>Moderate</v>
      </c>
      <c r="H15" s="96" t="s">
        <v>156</v>
      </c>
      <c r="I15" s="97"/>
      <c r="J15" s="98"/>
      <c r="K15" s="5"/>
    </row>
    <row r="16" spans="1:11">
      <c r="A16" s="4"/>
      <c r="B16" s="10" t="s">
        <v>15</v>
      </c>
      <c r="C16" s="10" t="s">
        <v>24</v>
      </c>
      <c r="D16" s="15" t="s">
        <v>39</v>
      </c>
      <c r="E16" s="11" t="s">
        <v>70</v>
      </c>
      <c r="F16" s="11" t="s">
        <v>23</v>
      </c>
      <c r="G16" s="11" t="str">
        <f>VLOOKUP(D16,Lookup!C80:D87,2)</f>
        <v>Trace</v>
      </c>
      <c r="H16" s="96"/>
      <c r="I16" s="97"/>
      <c r="J16" s="98"/>
      <c r="K16" s="5"/>
    </row>
    <row r="17" spans="1:11">
      <c r="A17" s="4"/>
      <c r="B17" s="10" t="s">
        <v>187</v>
      </c>
      <c r="C17" s="10" t="s">
        <v>188</v>
      </c>
      <c r="D17" s="14">
        <f>D18/10</f>
        <v>27.6</v>
      </c>
      <c r="E17" s="11" t="s">
        <v>23</v>
      </c>
      <c r="F17" s="11" t="s">
        <v>23</v>
      </c>
      <c r="G17" s="11" t="s">
        <v>23</v>
      </c>
      <c r="H17" s="96"/>
      <c r="I17" s="97"/>
      <c r="J17" s="98"/>
      <c r="K17" s="5"/>
    </row>
    <row r="18" spans="1:11">
      <c r="A18" s="4"/>
      <c r="B18" s="10" t="s">
        <v>187</v>
      </c>
      <c r="C18" s="10" t="s">
        <v>189</v>
      </c>
      <c r="D18" s="15">
        <v>276</v>
      </c>
      <c r="E18" s="11" t="s">
        <v>23</v>
      </c>
      <c r="F18" s="11" t="s">
        <v>23</v>
      </c>
      <c r="G18" s="11" t="s">
        <v>23</v>
      </c>
      <c r="H18" s="96"/>
      <c r="I18" s="97"/>
      <c r="J18" s="98"/>
      <c r="K18" s="5"/>
    </row>
    <row r="19" spans="1:11">
      <c r="A19" s="4"/>
      <c r="B19" s="10" t="s">
        <v>18</v>
      </c>
      <c r="C19" s="10" t="s">
        <v>25</v>
      </c>
      <c r="D19" s="14" t="s">
        <v>41</v>
      </c>
      <c r="E19" s="11" t="s">
        <v>71</v>
      </c>
      <c r="F19" s="11" t="s">
        <v>23</v>
      </c>
      <c r="G19" s="11" t="str">
        <f>VLOOKUP(D19,Lookup!C124:D131,2)</f>
        <v>Very Low</v>
      </c>
      <c r="H19" s="96"/>
      <c r="I19" s="97"/>
      <c r="J19" s="98"/>
      <c r="K19" s="5"/>
    </row>
    <row r="20" spans="1:11">
      <c r="A20" s="4"/>
      <c r="B20" s="10" t="s">
        <v>166</v>
      </c>
      <c r="C20" s="10" t="s">
        <v>167</v>
      </c>
      <c r="D20" s="15" t="s">
        <v>38</v>
      </c>
      <c r="E20" s="11" t="s">
        <v>23</v>
      </c>
      <c r="F20" s="11" t="s">
        <v>23</v>
      </c>
      <c r="G20" s="11" t="str">
        <f>VLOOKUP(D20,Lookup!C149:D152,2)</f>
        <v>Very Low</v>
      </c>
      <c r="H20" s="96"/>
      <c r="I20" s="97"/>
      <c r="J20" s="98"/>
      <c r="K20" s="5"/>
    </row>
    <row r="21" spans="1:11">
      <c r="A21" s="4"/>
      <c r="B21" s="10" t="s">
        <v>19</v>
      </c>
      <c r="C21" s="10" t="s">
        <v>55</v>
      </c>
      <c r="D21" s="14">
        <v>99.3</v>
      </c>
      <c r="E21" s="11" t="s">
        <v>23</v>
      </c>
      <c r="F21" s="11" t="s">
        <v>23</v>
      </c>
      <c r="G21" s="11" t="str">
        <f>VLOOKUP(D21,Lookup!C133:D139,2)</f>
        <v>Very Good</v>
      </c>
      <c r="H21" s="96"/>
      <c r="I21" s="97"/>
      <c r="J21" s="98"/>
      <c r="K21" s="5"/>
    </row>
    <row r="22" spans="1:11">
      <c r="A22" s="4"/>
      <c r="B22" s="66"/>
      <c r="C22" s="66"/>
      <c r="D22" s="68"/>
      <c r="E22" s="68"/>
      <c r="F22" s="68"/>
      <c r="G22" s="68"/>
      <c r="H22" s="92"/>
      <c r="I22" s="92"/>
      <c r="J22" s="92"/>
      <c r="K22" s="5"/>
    </row>
    <row r="23" spans="1:11">
      <c r="A23" s="4"/>
      <c r="B23" s="55" t="s">
        <v>208</v>
      </c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95"/>
      <c r="C24" s="95"/>
      <c r="K24" s="5"/>
    </row>
    <row r="25" spans="1:11">
      <c r="A25" s="4"/>
      <c r="B25" s="61" t="s">
        <v>62</v>
      </c>
      <c r="C25" s="62" t="s">
        <v>130</v>
      </c>
      <c r="D25" s="63"/>
      <c r="E25" s="63"/>
      <c r="F25" s="63"/>
      <c r="G25" s="63"/>
      <c r="H25" s="63"/>
      <c r="I25" s="63"/>
      <c r="J25" s="63"/>
      <c r="K25" s="5"/>
    </row>
    <row r="26" spans="1:11">
      <c r="A26" s="4"/>
      <c r="B26" s="55" t="s">
        <v>63</v>
      </c>
      <c r="C26" s="99" t="s">
        <v>131</v>
      </c>
      <c r="D26" s="99"/>
      <c r="E26" s="99"/>
      <c r="F26" s="99"/>
      <c r="G26" s="99"/>
      <c r="H26" s="99"/>
      <c r="I26" s="99"/>
      <c r="J26" s="99"/>
      <c r="K26" s="5"/>
    </row>
    <row r="27" spans="1:11">
      <c r="A27" s="4"/>
      <c r="B27" s="55" t="s">
        <v>24</v>
      </c>
      <c r="C27" s="100" t="s">
        <v>132</v>
      </c>
      <c r="D27" s="99"/>
      <c r="E27" s="99"/>
      <c r="F27" s="99"/>
      <c r="G27" s="99"/>
      <c r="H27" s="99"/>
      <c r="I27" s="99"/>
      <c r="J27" s="99"/>
      <c r="K27" s="5"/>
    </row>
    <row r="28" spans="1:11">
      <c r="A28" s="4"/>
      <c r="B28" s="55"/>
      <c r="C28" s="100"/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203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</sheetData>
  <mergeCells count="18">
    <mergeCell ref="C26:J26"/>
    <mergeCell ref="C27:J27"/>
    <mergeCell ref="C28:J28"/>
    <mergeCell ref="G7:J7"/>
    <mergeCell ref="H8:J8"/>
    <mergeCell ref="H9:J9"/>
    <mergeCell ref="H10:J10"/>
    <mergeCell ref="H17:J17"/>
    <mergeCell ref="H11:J11"/>
    <mergeCell ref="H12:J12"/>
    <mergeCell ref="H13:J13"/>
    <mergeCell ref="H14:J14"/>
    <mergeCell ref="H18:J18"/>
    <mergeCell ref="H19:J19"/>
    <mergeCell ref="H20:J20"/>
    <mergeCell ref="H21:J21"/>
    <mergeCell ref="H15:J15"/>
    <mergeCell ref="H16:J16"/>
  </mergeCells>
  <conditionalFormatting sqref="G8:G22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17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17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18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43216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32D7E1-AB63-4CEB-9D88-2F58B8686E7E}"/>
</file>

<file path=customXml/itemProps2.xml><?xml version="1.0" encoding="utf-8"?>
<ds:datastoreItem xmlns:ds="http://schemas.openxmlformats.org/officeDocument/2006/customXml" ds:itemID="{E2BD2ADA-AA18-432F-B6A9-4E69CD8CD3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2018-04-26T02:50:32Z</cp:lastPrinted>
  <dcterms:created xsi:type="dcterms:W3CDTF">2017-07-10T05:27:40Z</dcterms:created>
  <dcterms:modified xsi:type="dcterms:W3CDTF">2018-04-26T03:20:58Z</dcterms:modified>
</cp:coreProperties>
</file>