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G13" i="9" l="1"/>
  <c r="F13" i="9"/>
  <c r="E13" i="9"/>
  <c r="D13" i="9"/>
  <c r="G12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H26" i="1"/>
  <c r="H25" i="1"/>
  <c r="I26" i="1"/>
  <c r="I25" i="1"/>
  <c r="D26" i="1"/>
  <c r="D25" i="1"/>
  <c r="E25" i="1"/>
  <c r="E26" i="1"/>
  <c r="G25" i="1"/>
  <c r="G26" i="1"/>
  <c r="D24" i="4"/>
  <c r="D25" i="4"/>
  <c r="J25" i="1"/>
  <c r="J26" i="1"/>
  <c r="F26" i="1"/>
  <c r="F25" i="1"/>
</calcChain>
</file>

<file path=xl/sharedStrings.xml><?xml version="1.0" encoding="utf-8"?>
<sst xmlns="http://schemas.openxmlformats.org/spreadsheetml/2006/main" count="1124" uniqueCount="210">
  <si>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</si>
  <si>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</si>
  <si>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</si>
  <si>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</si>
  <si>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</si>
  <si>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</si>
  <si>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</si>
  <si>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</si>
  <si>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</si>
  <si>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</si>
  <si>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</si>
  <si>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</si>
  <si>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</si>
  <si>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</si>
  <si>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</si>
  <si>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</si>
  <si>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</si>
  <si>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</si>
  <si>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</si>
  <si>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</si>
  <si>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</si>
  <si>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</si>
  <si>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</si>
  <si>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</si>
  <si>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</si>
  <si>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</si>
  <si>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</si>
  <si>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</si>
  <si>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</si>
  <si>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</si>
  <si>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</si>
  <si>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</si>
  <si>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</si>
  <si>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</si>
  <si>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</si>
  <si>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</si>
  <si>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</si>
  <si>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</si>
  <si>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</si>
  <si>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</si>
  <si>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</si>
  <si>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</si>
  <si>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</si>
  <si>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</si>
  <si>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</si>
  <si>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</si>
  <si>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</si>
  <si>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</si>
  <si>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</si>
  <si>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</si>
  <si>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</si>
  <si>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</si>
  <si>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</si>
  <si>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</si>
  <si>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</si>
  <si>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</si>
  <si>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</si>
  <si>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</si>
  <si>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</si>
  <si>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</si>
  <si>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</si>
  <si>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</si>
  <si>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</si>
  <si>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</si>
  <si>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</si>
  <si>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</si>
  <si>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</si>
  <si>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</si>
  <si>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</si>
  <si>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</si>
  <si>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</si>
  <si>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</si>
  <si>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</si>
  <si>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</si>
  <si>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</si>
  <si>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</si>
  <si>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</si>
  <si>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</si>
  <si>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</si>
  <si>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</si>
  <si>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</si>
  <si>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</si>
  <si>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</si>
  <si>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</si>
  <si>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</si>
  <si>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</si>
  <si>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</si>
  <si>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</si>
  <si>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</si>
  <si>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</si>
  <si>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</si>
  <si>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</si>
  <si>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</si>
  <si>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</si>
  <si>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</si>
  <si>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</si>
  <si>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</si>
  <si>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</si>
  <si>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</si>
  <si>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</si>
  <si>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</si>
  <si>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</si>
  <si>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</si>
  <si>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</si>
  <si>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</si>
  <si>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</si>
  <si>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</si>
  <si>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</si>
  <si>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</si>
  <si>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</si>
  <si>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</si>
  <si>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</si>
  <si>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</si>
  <si>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</si>
  <si>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</si>
  <si>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</si>
  <si>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</si>
  <si>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</si>
  <si>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</si>
  <si>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</si>
  <si>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</si>
  <si>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</si>
  <si>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</si>
  <si>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</si>
  <si>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</si>
  <si>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</si>
  <si>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</si>
  <si>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</si>
  <si>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</si>
  <si>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</si>
  <si>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</si>
  <si>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</si>
  <si>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</si>
  <si>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</si>
  <si>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</si>
  <si>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</si>
  <si>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</si>
  <si>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</si>
  <si>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</si>
  <si>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</si>
  <si>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</si>
  <si>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</si>
  <si>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</si>
  <si>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</si>
  <si>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</si>
  <si>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</si>
  <si>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</si>
  <si>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</si>
  <si>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</si>
  <si>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</si>
  <si>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</si>
  <si>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</si>
  <si>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</si>
  <si>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</si>
  <si>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</si>
  <si>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</si>
  <si>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</si>
  <si>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</si>
  <si>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</si>
  <si>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</si>
  <si>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</si>
  <si>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</si>
  <si>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</si>
  <si>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</si>
  <si>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</si>
  <si>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</si>
  <si>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</si>
  <si>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</si>
  <si>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</si>
  <si>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</si>
  <si>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</si>
  <si>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</si>
  <si>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</si>
  <si>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</si>
  <si>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</si>
  <si>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</si>
  <si>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</si>
  <si>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</si>
  <si>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</si>
  <si>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</si>
  <si>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</si>
  <si>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</si>
  <si>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</si>
  <si>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</si>
  <si>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</si>
  <si>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</si>
  <si>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</si>
  <si>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</si>
  <si>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</si>
  <si>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</si>
  <si>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</si>
  <si>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</si>
  <si>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</si>
  <si>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</si>
  <si>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</si>
  <si>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</si>
  <si>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</si>
  <si>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</si>
  <si>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</si>
  <si>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</si>
  <si>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</si>
  <si>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</si>
  <si>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</si>
  <si>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</si>
  <si>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RANGITIKI WATER </t>
  </si>
  <si>
    <t>MARTY FIELD</t>
  </si>
  <si>
    <t>20180514SRT01</t>
  </si>
  <si>
    <t xml:space="preserve">The sample was discoloured with some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</si>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</sst>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J10" sqref="J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6.9</v>
      </c>
      <c r="F9" s="14">
        <v>7.2</v>
      </c>
      <c r="G9" s="14">
        <v>6.8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245</v>
      </c>
      <c r="E10" s="11">
        <v>245</v>
      </c>
      <c r="F10" s="11">
        <v>250</v>
      </c>
      <c r="G10" s="11">
        <v>85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160</v>
      </c>
      <c r="E11" s="11">
        <v>150</v>
      </c>
      <c r="F11" s="11">
        <v>5</v>
      </c>
      <c r="G11" s="11">
        <v>5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61.640320289918613</v>
      </c>
      <c r="E12" s="15">
        <f t="shared" ref="E12:J12" si="0">2*(E10-(5*10^(E9-10)))/(1+(0.94*10^(E9-10)))*10^(6-E9)</f>
        <v>61.640320289918613</v>
      </c>
      <c r="F12" s="15">
        <f t="shared" si="0"/>
        <v>31.499938628012831</v>
      </c>
      <c r="G12" s="15">
        <f t="shared" si="0"/>
        <v>26.926214336705836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-0.59999999999999964</v>
      </c>
      <c r="E13" s="14">
        <f>+E9+0.5+VLOOKUP(E10,[1]LSI!$F$2:$G$25,2)+VLOOKUP(E11,[1]LSI!$H$2:$I$25,2)-12.1</f>
        <v>-0.59999999999999964</v>
      </c>
      <c r="F13" s="14">
        <f>+F9+0.5+VLOOKUP(F10,[1]LSI!$F$2:$G$25,2)+VLOOKUP(F11,[1]LSI!$H$2:$I$25,2)-12.1</f>
        <v>-1.7000000000000011</v>
      </c>
      <c r="G13" s="14">
        <f>+G9+0.5+VLOOKUP(G10,[1]LSI!$F$2:$G$25,2)+VLOOKUP(G11,[1]LSI!$H$2:$I$25,2)-12.1</f>
        <v>-2.5999999999999996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8</v>
      </c>
      <c r="E14" s="11">
        <v>7.4</v>
      </c>
      <c r="F14" s="11">
        <v>0.62</v>
      </c>
      <c r="G14" s="11">
        <v>0.53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0.8</v>
      </c>
      <c r="E15" s="11">
        <v>1.7</v>
      </c>
      <c r="F15" s="11" t="s">
        <v>40</v>
      </c>
      <c r="G15" s="11">
        <v>0.04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510</v>
      </c>
      <c r="E16" s="11">
        <v>500</v>
      </c>
      <c r="F16" s="11">
        <v>490</v>
      </c>
      <c r="G16" s="11">
        <v>560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65</v>
      </c>
      <c r="E17" s="11">
        <v>60</v>
      </c>
      <c r="F17" s="11">
        <v>65</v>
      </c>
      <c r="G17" s="11">
        <v>180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70.8</v>
      </c>
      <c r="E18" s="14">
        <f t="shared" si="1"/>
        <v>70.599999999999994</v>
      </c>
      <c r="F18" s="14">
        <f t="shared" si="1"/>
        <v>69.400000000000006</v>
      </c>
      <c r="G18" s="14">
        <f t="shared" si="1"/>
        <v>78.8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708</v>
      </c>
      <c r="E19" s="15">
        <v>706</v>
      </c>
      <c r="F19" s="15">
        <v>694</v>
      </c>
      <c r="G19" s="15">
        <v>788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107</v>
      </c>
      <c r="E20" s="14">
        <v>87</v>
      </c>
      <c r="F20" s="14">
        <v>0.03</v>
      </c>
      <c r="G20" s="14">
        <v>5.72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15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38.6</v>
      </c>
      <c r="E22" s="14">
        <v>37.9</v>
      </c>
      <c r="F22" s="14">
        <v>46.1</v>
      </c>
      <c r="G22" s="14">
        <v>88.8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FB7A0E-8223-45B8-BE95-05C7A816F6D5}"/>
</file>

<file path=customXml/itemProps2.xml><?xml version="1.0" encoding="utf-8"?>
<ds:datastoreItem xmlns:ds="http://schemas.openxmlformats.org/officeDocument/2006/customXml" ds:itemID="{FBE2CC81-8ECB-4D3C-8B28-12F43ADA7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2018-05-21T03:10:46Z</dcterms:modified>
</cp:coreProperties>
</file>