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9 September\"/>
    </mc:Choice>
  </mc:AlternateContent>
  <xr:revisionPtr revIDLastSave="0" documentId="10_ncr:100000_{60E24B67-25F1-476A-8467-C340B1858E39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79017"/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4" i="17" l="1"/>
  <c r="J5" i="10" l="1"/>
  <c r="D12" i="17" l="1"/>
  <c r="J5" i="17" l="1"/>
  <c r="D13" i="17" l="1"/>
  <c r="D14" i="17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G25" i="1"/>
  <c r="G26" i="1"/>
  <c r="D25" i="4"/>
  <c r="D24" i="4"/>
  <c r="H25" i="1"/>
  <c r="H26" i="1"/>
  <c r="E25" i="1"/>
  <c r="E26" i="1"/>
  <c r="J26" i="1"/>
  <c r="J25" i="1"/>
  <c r="D26" i="1"/>
  <c r="D25" i="1"/>
  <c r="F26" i="1"/>
  <c r="F25" i="1"/>
  <c r="I25" i="1"/>
  <c r="I26" i="1"/>
</calcChain>
</file>

<file path=xl/sharedStrings.xml><?xml version="1.0" encoding="utf-8"?>
<sst xmlns="http://schemas.openxmlformats.org/spreadsheetml/2006/main" count="1110" uniqueCount="211">
  <si>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</si>
  <si>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</si>
  <si>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</si>
  <si>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</si>
  <si>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</si>
  <si>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</si>
  <si>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</si>
  <si>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</si>
  <si>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</si>
  <si>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</si>
  <si>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</si>
  <si>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</si>
  <si>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</si>
  <si>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</si>
  <si>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</si>
  <si>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</si>
  <si>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</si>
  <si>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</si>
  <si>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</si>
  <si>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</si>
  <si>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</si>
  <si>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</si>
  <si>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</si>
  <si>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</si>
  <si>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</si>
  <si>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</si>
  <si>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</si>
  <si>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</si>
  <si>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</si>
  <si>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</si>
  <si>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</si>
  <si>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</si>
  <si>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</si>
  <si>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</si>
  <si>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</si>
  <si>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</si>
  <si>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</si>
  <si>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</si>
  <si>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</si>
  <si>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</si>
  <si>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</si>
  <si>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</si>
  <si>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</si>
  <si>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</si>
  <si>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</si>
  <si>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</si>
  <si>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</si>
  <si>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</si>
  <si>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</si>
  <si>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</si>
  <si>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</si>
  <si>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</si>
  <si>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</si>
  <si>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</si>
  <si>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</si>
  <si>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</si>
  <si>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</si>
  <si>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</si>
  <si>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</si>
  <si>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</si>
  <si>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</si>
  <si>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</si>
  <si>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</si>
  <si>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</si>
  <si>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</si>
  <si>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</si>
  <si>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</si>
  <si>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</si>
  <si>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</si>
  <si>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</si>
  <si>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</si>
  <si>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</si>
  <si>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</si>
  <si>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</si>
  <si>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</si>
  <si>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</si>
  <si>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</si>
  <si>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</si>
  <si>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</si>
  <si>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</si>
  <si>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</si>
  <si>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</si>
  <si>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</si>
  <si>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</si>
  <si>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</si>
  <si>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</si>
  <si>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</si>
  <si>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</si>
  <si>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</si>
  <si>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</si>
  <si>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</si>
  <si>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</si>
  <si>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</si>
  <si>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</si>
  <si>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</si>
  <si>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</si>
  <si>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</si>
  <si>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</si>
  <si>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</si>
  <si>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</si>
  <si>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</si>
  <si>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</si>
  <si>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</si>
  <si>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</si>
  <si>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</si>
  <si>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</si>
  <si>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</si>
  <si>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</si>
  <si>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</si>
  <si>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</si>
  <si>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</si>
  <si>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</si>
  <si>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</si>
  <si>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</si>
  <si>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</si>
  <si>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</si>
  <si>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</si>
  <si>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</si>
  <si>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</si>
  <si>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</si>
  <si>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</si>
  <si>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</si>
  <si>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</si>
  <si>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</si>
  <si>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</si>
  <si>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</si>
  <si>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</si>
  <si>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</si>
  <si>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</si>
  <si>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</si>
  <si>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</si>
  <si>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</si>
  <si>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</si>
  <si>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</si>
  <si>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</si>
  <si>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</si>
  <si>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</si>
  <si>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</si>
  <si>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</si>
  <si>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</si>
  <si>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</si>
  <si>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</si>
  <si>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</si>
  <si>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</si>
  <si>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</si>
  <si>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</si>
  <si>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</si>
  <si>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</si>
  <si>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</si>
  <si>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</si>
  <si>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</si>
  <si>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</si>
  <si>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</si>
  <si>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</si>
  <si>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</si>
  <si>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</si>
  <si>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</si>
  <si>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</si>
  <si>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</si>
  <si>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</si>
  <si>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</si>
  <si>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</si>
  <si>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</si>
  <si>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</si>
  <si>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</si>
  <si>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</si>
  <si>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</si>
  <si>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</si>
  <si>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</si>
  <si>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</si>
  <si>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</si>
  <si>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</si>
  <si>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</si>
  <si>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</si>
  <si>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</si>
  <si>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</si>
  <si>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</si>
  <si>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</si>
  <si>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</si>
  <si>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</si>
  <si>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</si>
  <si>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</si>
  <si>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</si>
  <si>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</si>
  <si>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</si>
  <si>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</si>
  <si>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</si>
  <si>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</si>
  <si>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</si>
  <si>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</si>
  <si>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</si>
  <si>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</si>
  <si>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</si>
  <si>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</si>
  <si>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</si>
  <si>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</si>
  <si>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</si>
  <si>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</si>
  <si>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</si>
  <si>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</si>
  <si>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</si>
  <si>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</si>
  <si>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</si>
  <si>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>THINK WATER MARLBOROUGH</t>
  </si>
  <si>
    <t xml:space="preserve">J BLACKMORE </t>
  </si>
  <si>
    <t>J BLACKMORE</t>
  </si>
  <si>
    <t>20180912SRT02</t>
  </si>
  <si>
    <t xml:space="preserve">Post </t>
  </si>
  <si>
    <t>Pre</t>
  </si>
  <si>
    <t>The sample was clear with no significant sediment.</t>
  </si>
  <si>
    <t>The sample was clear with no significant sediment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</si>
</sst>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12" xfId="0" applyFont="1" applyBorder="1"/>
    <xf numFmtId="0" fontId="5" fillId="0" borderId="1" xfId="0" applyFont="1" applyBorder="1"/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18</xdr:row>
      <xdr:rowOff>153865</xdr:rowOff>
    </xdr:from>
    <xdr:to>
      <xdr:col>1</xdr:col>
      <xdr:colOff>1033096</xdr:colOff>
      <xdr:row>20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0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155</v>
      </c>
    </row>
    <row r="4" spans="1:11" ht="15.75">
      <c r="B4" s="3" t="s">
        <v>204</v>
      </c>
      <c r="F4" s="8"/>
      <c r="G4" s="8"/>
      <c r="H4" s="9" t="s">
        <v>56</v>
      </c>
      <c r="J4" s="70">
        <f ca="1">TODAY()</f>
        <v>43357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168</v>
      </c>
      <c r="C31" s="94"/>
      <c r="K31" s="5"/>
    </row>
    <row r="32" spans="1:11">
      <c r="A32" s="4"/>
      <c r="B32" s="94" t="s">
        <v>145</v>
      </c>
      <c r="K32" s="5"/>
    </row>
    <row r="33" spans="1:11">
      <c r="A33" s="4"/>
      <c r="B33" s="94" t="s">
        <v>196</v>
      </c>
      <c r="K33" s="5"/>
    </row>
    <row r="34" spans="1:11">
      <c r="A34" s="4"/>
      <c r="B34" s="94" t="s">
        <v>151</v>
      </c>
      <c r="C34" s="94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5" t="s">
        <v>131</v>
      </c>
      <c r="D37" s="95"/>
      <c r="E37" s="95"/>
      <c r="F37" s="95"/>
      <c r="G37" s="95"/>
      <c r="H37" s="95"/>
      <c r="I37" s="95"/>
      <c r="J37" s="95"/>
      <c r="K37" s="5"/>
    </row>
    <row r="38" spans="1:11">
      <c r="A38" s="4"/>
      <c r="B38" s="55" t="s">
        <v>24</v>
      </c>
      <c r="C38" s="96" t="s">
        <v>132</v>
      </c>
      <c r="D38" s="95"/>
      <c r="E38" s="95"/>
      <c r="F38" s="95"/>
      <c r="G38" s="95"/>
      <c r="H38" s="95"/>
      <c r="I38" s="95"/>
      <c r="J38" s="95"/>
      <c r="K38" s="5"/>
    </row>
    <row r="39" spans="1:11">
      <c r="A39" s="4"/>
      <c r="B39" s="55"/>
      <c r="C39" s="96"/>
      <c r="D39" s="95"/>
      <c r="E39" s="95"/>
      <c r="F39" s="95"/>
      <c r="G39" s="95"/>
      <c r="H39" s="95"/>
      <c r="I39" s="95"/>
      <c r="J39" s="95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 t="s">
        <v>153</v>
      </c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3"/>
      <c r="D3" s="103"/>
      <c r="E3" s="103"/>
      <c r="F3" s="103"/>
      <c r="G3" s="8"/>
      <c r="H3" s="88" t="s">
        <v>154</v>
      </c>
      <c r="I3" s="103"/>
      <c r="J3" s="103"/>
    </row>
    <row r="4" spans="1:11" ht="22.5" customHeight="1">
      <c r="B4" s="88" t="s">
        <v>179</v>
      </c>
      <c r="C4" s="103"/>
      <c r="D4" s="103"/>
      <c r="E4" s="103"/>
      <c r="F4" s="103"/>
      <c r="G4" s="8"/>
      <c r="H4" s="88" t="s">
        <v>56</v>
      </c>
      <c r="I4" s="103"/>
      <c r="J4" s="103"/>
    </row>
    <row r="5" spans="1:11" ht="22.5" customHeight="1">
      <c r="B5" s="88" t="s">
        <v>136</v>
      </c>
      <c r="C5" s="104"/>
      <c r="D5" s="104"/>
      <c r="E5" s="104"/>
      <c r="F5" s="104"/>
      <c r="G5" s="8"/>
      <c r="H5" s="88" t="s">
        <v>177</v>
      </c>
      <c r="I5" s="103"/>
      <c r="J5" s="103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5" t="s">
        <v>131</v>
      </c>
      <c r="D28" s="95"/>
      <c r="E28" s="95"/>
      <c r="F28" s="95"/>
      <c r="G28" s="95"/>
      <c r="H28" s="95"/>
      <c r="I28" s="95"/>
      <c r="J28" s="95"/>
      <c r="K28" s="5"/>
    </row>
    <row r="29" spans="1:11">
      <c r="A29" s="4"/>
      <c r="B29" s="55" t="s">
        <v>24</v>
      </c>
      <c r="C29" s="96" t="s">
        <v>132</v>
      </c>
      <c r="D29" s="95"/>
      <c r="E29" s="95"/>
      <c r="F29" s="95"/>
      <c r="G29" s="95"/>
      <c r="H29" s="95"/>
      <c r="I29" s="95"/>
      <c r="J29" s="95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zoomScale="130" zoomScaleNormal="110" zoomScalePageLayoutView="130" workbookViewId="0">
      <selection activeCell="F7" sqref="F7:J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43355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v>43355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/>
      <c r="G7" s="8"/>
      <c r="H7" s="8"/>
      <c r="I7" s="8"/>
      <c r="J7" s="8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68"/>
      <c r="G8" s="68"/>
      <c r="H8" s="68"/>
      <c r="I8" s="68"/>
      <c r="J8" s="68"/>
      <c r="K8" s="5"/>
    </row>
    <row r="9" spans="1:11">
      <c r="A9" s="4"/>
      <c r="B9" s="10" t="s">
        <v>3</v>
      </c>
      <c r="C9" s="11" t="s">
        <v>23</v>
      </c>
      <c r="D9" s="14">
        <v>6.9</v>
      </c>
      <c r="E9" s="14">
        <v>6.9</v>
      </c>
      <c r="F9" s="8"/>
      <c r="G9" s="8"/>
      <c r="H9" s="8"/>
      <c r="I9" s="8"/>
      <c r="J9" s="8"/>
      <c r="K9" s="5"/>
    </row>
    <row r="10" spans="1:11">
      <c r="A10" s="4"/>
      <c r="B10" s="10" t="s">
        <v>5</v>
      </c>
      <c r="C10" s="10" t="s">
        <v>52</v>
      </c>
      <c r="D10" s="11">
        <v>15</v>
      </c>
      <c r="E10" s="11">
        <v>50</v>
      </c>
    </row>
    <row r="11" spans="1:11">
      <c r="A11" s="4"/>
      <c r="B11" s="10" t="s">
        <v>6</v>
      </c>
      <c r="C11" s="10" t="s">
        <v>52</v>
      </c>
      <c r="D11" s="11">
        <v>30</v>
      </c>
      <c r="E11" s="11">
        <v>40</v>
      </c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3.7729590855282082</v>
      </c>
      <c r="E12" s="15">
        <f t="shared" ref="E12" si="0">2*(E10-(5*10^(E9-10)))/(1+(0.94*10^(E9-10)))*10^(6-E9)</f>
        <v>12.57886187750066</v>
      </c>
      <c r="F12" s="82"/>
      <c r="G12" s="82"/>
      <c r="H12" s="5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-2.6999999999999993</v>
      </c>
      <c r="E13" s="14">
        <f>+E9+0.5+VLOOKUP(E10,[1]LSI!$F$2:$G$25,2)+VLOOKUP(E11,[1]LSI!$H$2:$I$25,2)-12.1</f>
        <v>-1.8999999999999986</v>
      </c>
      <c r="F13" s="8"/>
      <c r="G13" s="8"/>
      <c r="H13" s="5"/>
      <c r="K13" s="5"/>
    </row>
    <row r="14" spans="1:11">
      <c r="A14" s="4"/>
      <c r="B14" s="10" t="s">
        <v>10</v>
      </c>
      <c r="C14" s="10" t="s">
        <v>24</v>
      </c>
      <c r="D14" s="11">
        <v>0.04</v>
      </c>
      <c r="E14" s="11" t="s">
        <v>40</v>
      </c>
      <c r="F14" s="8"/>
      <c r="G14" s="8"/>
      <c r="H14" s="5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8"/>
      <c r="G15" s="8"/>
      <c r="H15" s="5"/>
      <c r="K15" s="5"/>
    </row>
    <row r="16" spans="1:11">
      <c r="A16" s="4"/>
      <c r="B16" s="10" t="s">
        <v>4</v>
      </c>
      <c r="C16" s="10" t="s">
        <v>24</v>
      </c>
      <c r="D16" s="11">
        <v>100</v>
      </c>
      <c r="E16" s="11">
        <v>90</v>
      </c>
      <c r="F16" s="8"/>
      <c r="G16" s="8"/>
      <c r="H16" s="5"/>
      <c r="K16" s="5"/>
    </row>
    <row r="17" spans="1:11">
      <c r="A17" s="4"/>
      <c r="B17" s="10" t="s">
        <v>15</v>
      </c>
      <c r="C17" s="10" t="s">
        <v>24</v>
      </c>
      <c r="D17" s="11">
        <v>45</v>
      </c>
      <c r="E17" s="11">
        <v>16</v>
      </c>
      <c r="F17" s="8"/>
      <c r="G17" s="8"/>
      <c r="H17" s="82"/>
      <c r="I17" s="82"/>
      <c r="J17" s="82"/>
      <c r="K17" s="5"/>
    </row>
    <row r="18" spans="1:11">
      <c r="A18" s="4"/>
      <c r="B18" s="10" t="s">
        <v>186</v>
      </c>
      <c r="C18" s="10" t="s">
        <v>187</v>
      </c>
      <c r="D18" s="14">
        <f t="shared" ref="D18:E18" si="1">D19/10</f>
        <v>14.5</v>
      </c>
      <c r="E18" s="14">
        <f t="shared" si="1"/>
        <v>13.3</v>
      </c>
      <c r="F18" s="8"/>
      <c r="G18" s="8"/>
      <c r="H18" s="8"/>
      <c r="I18" s="8"/>
      <c r="J18" s="8"/>
      <c r="K18" s="5"/>
    </row>
    <row r="19" spans="1:11">
      <c r="A19" s="4"/>
      <c r="B19" s="10" t="s">
        <v>186</v>
      </c>
      <c r="C19" s="10" t="s">
        <v>188</v>
      </c>
      <c r="D19" s="15">
        <v>145</v>
      </c>
      <c r="E19" s="15">
        <v>133</v>
      </c>
      <c r="F19" s="5"/>
      <c r="G19" s="5"/>
      <c r="H19" s="8"/>
      <c r="I19" s="8"/>
      <c r="J19" s="8"/>
      <c r="K19" s="5"/>
    </row>
    <row r="20" spans="1:11">
      <c r="A20" s="4"/>
      <c r="B20" s="10" t="s">
        <v>18</v>
      </c>
      <c r="C20" s="10" t="s">
        <v>25</v>
      </c>
      <c r="D20" s="14" t="s">
        <v>38</v>
      </c>
      <c r="E20" s="14" t="s">
        <v>38</v>
      </c>
      <c r="F20" s="5"/>
      <c r="G20" s="5"/>
      <c r="H20" s="8"/>
      <c r="I20" s="8"/>
      <c r="J20" s="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5"/>
      <c r="G21" s="5"/>
      <c r="H21" s="8"/>
      <c r="I21" s="8"/>
      <c r="J21" s="8"/>
      <c r="K21" s="5"/>
    </row>
    <row r="22" spans="1:11">
      <c r="A22" s="4"/>
      <c r="B22" s="10" t="s">
        <v>19</v>
      </c>
      <c r="C22" s="10" t="s">
        <v>55</v>
      </c>
      <c r="D22" s="14">
        <v>99.6</v>
      </c>
      <c r="E22" s="14">
        <v>99.8</v>
      </c>
      <c r="F22" s="5"/>
      <c r="G22" s="5"/>
      <c r="H22" s="8"/>
      <c r="I22" s="8"/>
      <c r="J22" s="8"/>
      <c r="K22" s="5"/>
    </row>
    <row r="23" spans="1:11">
      <c r="A23" s="4"/>
      <c r="B23" s="66"/>
      <c r="C23" s="66"/>
      <c r="D23" s="68"/>
      <c r="E23" s="68"/>
      <c r="F23" s="5"/>
      <c r="G23" s="5"/>
      <c r="H23" s="8"/>
      <c r="I23" s="8"/>
      <c r="J23" s="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5"/>
      <c r="G24" s="5"/>
      <c r="H24" s="5"/>
      <c r="I24" s="5"/>
      <c r="J24" s="5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107"/>
      <c r="G25" s="105"/>
      <c r="H25" s="105"/>
      <c r="I25" s="105"/>
      <c r="J25" s="105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106"/>
      <c r="G26" s="105"/>
      <c r="H26" s="105"/>
      <c r="I26" s="105"/>
      <c r="J26" s="105"/>
      <c r="K26" s="5"/>
    </row>
    <row r="27" spans="1:11">
      <c r="A27" s="4"/>
      <c r="B27" s="66"/>
      <c r="C27" s="82"/>
      <c r="D27" s="82"/>
      <c r="E27" s="82"/>
      <c r="F27" s="5"/>
      <c r="G27" s="5"/>
      <c r="H27" s="5"/>
      <c r="I27" s="5"/>
      <c r="J27" s="5"/>
    </row>
    <row r="28" spans="1:11">
      <c r="A28" s="4"/>
      <c r="B28" s="55"/>
      <c r="C28" s="8"/>
      <c r="D28" s="8"/>
      <c r="E28" s="8"/>
      <c r="F28" s="5"/>
      <c r="G28" s="5"/>
      <c r="H28" s="5"/>
      <c r="I28" s="5"/>
      <c r="J28" s="5"/>
    </row>
    <row r="29" spans="1:11">
      <c r="A29" s="4"/>
      <c r="B29" s="4"/>
      <c r="C29" s="8"/>
      <c r="D29" s="8"/>
      <c r="E29" s="8"/>
      <c r="F29" s="5"/>
      <c r="G29" s="5"/>
      <c r="H29" s="5"/>
      <c r="I29" s="5"/>
      <c r="J29" s="5"/>
    </row>
    <row r="30" spans="1:11">
      <c r="A30" s="4"/>
      <c r="B30" s="4"/>
      <c r="C30" s="8"/>
      <c r="D30" s="8"/>
      <c r="E30" s="8"/>
      <c r="F30" s="5"/>
      <c r="G30" s="5"/>
      <c r="H30" s="5"/>
      <c r="I30" s="5"/>
      <c r="J30" s="5"/>
    </row>
    <row r="31" spans="1:11">
      <c r="A31" s="4"/>
      <c r="B31" s="4" t="s">
        <v>200</v>
      </c>
      <c r="C31" s="8"/>
      <c r="D31" s="8"/>
      <c r="E31" s="8"/>
      <c r="F31" s="5"/>
      <c r="G31" s="5"/>
      <c r="H31" s="5"/>
      <c r="I31" s="5"/>
      <c r="J31" s="5"/>
    </row>
    <row r="32" spans="1:11">
      <c r="A32" s="4"/>
      <c r="B32" s="4" t="s">
        <v>152</v>
      </c>
      <c r="C32" s="8"/>
      <c r="D32" s="8"/>
      <c r="E32" s="8"/>
      <c r="F32" s="5"/>
      <c r="G32" s="5"/>
      <c r="H32" s="5"/>
      <c r="I32" s="5"/>
      <c r="J32" s="5"/>
      <c r="K32" s="5"/>
    </row>
    <row r="33" spans="1:11">
      <c r="A33" s="4"/>
      <c r="B33" s="12" t="s">
        <v>197</v>
      </c>
      <c r="C33" s="8"/>
      <c r="D33" s="8"/>
      <c r="E33" s="8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4"/>
      <c r="G54" s="4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4"/>
      <c r="G55" s="4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4"/>
      <c r="G56" s="4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4"/>
      <c r="G57" s="4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4"/>
      <c r="G58" s="4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4"/>
      <c r="G59" s="4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4"/>
      <c r="G60" s="4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4"/>
      <c r="G61" s="4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4"/>
      <c r="G62" s="4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4"/>
      <c r="G63" s="4"/>
      <c r="H63" s="4"/>
      <c r="I63" s="4"/>
      <c r="J63" s="4"/>
      <c r="K63" s="5"/>
    </row>
    <row r="64" spans="1:11">
      <c r="A64" s="4"/>
      <c r="B64" s="5"/>
      <c r="C64" s="5"/>
      <c r="D64" s="5"/>
      <c r="E64" s="5"/>
      <c r="F64" s="4"/>
      <c r="G64" s="4"/>
      <c r="H64" s="4"/>
      <c r="I64" s="4"/>
      <c r="J64" s="4"/>
      <c r="K64" s="5"/>
    </row>
    <row r="65" spans="1:11">
      <c r="A65" s="4"/>
      <c r="B65" s="5"/>
      <c r="C65" s="5"/>
      <c r="D65" s="5"/>
      <c r="E65" s="5"/>
      <c r="F65" s="4"/>
      <c r="G65" s="4"/>
      <c r="H65" s="4"/>
      <c r="I65" s="4"/>
      <c r="J65" s="4"/>
      <c r="K65" s="5"/>
    </row>
    <row r="66" spans="1:11">
      <c r="A66" s="4"/>
      <c r="B66" s="5"/>
      <c r="C66" s="5"/>
      <c r="D66" s="5"/>
      <c r="E66" s="5"/>
      <c r="F66" s="4"/>
      <c r="G66" s="4"/>
      <c r="H66" s="4"/>
      <c r="I66" s="4"/>
      <c r="J66" s="4"/>
      <c r="K66" s="5"/>
    </row>
    <row r="67" spans="1:11">
      <c r="A67" s="4"/>
      <c r="B67" s="5"/>
      <c r="C67" s="5"/>
      <c r="D67" s="5"/>
      <c r="E67" s="5"/>
      <c r="F67" s="4"/>
      <c r="G67" s="4"/>
      <c r="H67" s="4"/>
      <c r="I67" s="4"/>
      <c r="J67" s="4"/>
      <c r="K67" s="5"/>
    </row>
    <row r="68" spans="1:11">
      <c r="A68" s="4"/>
      <c r="B68" s="5"/>
      <c r="C68" s="5"/>
      <c r="D68" s="5"/>
      <c r="E68" s="5"/>
      <c r="F68" s="4"/>
      <c r="G68" s="4"/>
      <c r="H68" s="4"/>
      <c r="I68" s="4"/>
      <c r="J68" s="4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K108" s="4"/>
    </row>
    <row r="109" spans="1:11">
      <c r="A109" s="4"/>
      <c r="B109" s="4"/>
      <c r="C109" s="4"/>
      <c r="D109" s="4"/>
      <c r="E109" s="4"/>
      <c r="K109" s="4"/>
    </row>
    <row r="110" spans="1:11">
      <c r="A110" s="4"/>
      <c r="B110" s="4"/>
      <c r="C110" s="4"/>
      <c r="D110" s="4"/>
      <c r="E110" s="4"/>
      <c r="K110" s="4"/>
    </row>
    <row r="111" spans="1:11">
      <c r="A111" s="4"/>
      <c r="B111" s="4"/>
      <c r="C111" s="4"/>
      <c r="D111" s="4"/>
      <c r="E111" s="4"/>
      <c r="K111" s="4"/>
    </row>
    <row r="112" spans="1:11">
      <c r="A112" s="4"/>
      <c r="B112" s="4"/>
      <c r="C112" s="4"/>
      <c r="D112" s="4"/>
      <c r="E112" s="4"/>
      <c r="K112" s="4"/>
    </row>
    <row r="113" spans="1:11">
      <c r="A113" s="4"/>
      <c r="B113" s="4"/>
      <c r="C113" s="4"/>
      <c r="D113" s="4"/>
      <c r="E113" s="4"/>
      <c r="K113" s="4"/>
    </row>
    <row r="114" spans="1:11">
      <c r="A114" s="4"/>
      <c r="B114" s="4"/>
      <c r="C114" s="4"/>
      <c r="D114" s="4"/>
      <c r="E114" s="4"/>
      <c r="K114" s="4"/>
    </row>
    <row r="115" spans="1:11">
      <c r="A115" s="4"/>
      <c r="B115" s="4"/>
      <c r="C115" s="4"/>
      <c r="D115" s="4"/>
      <c r="E115" s="4"/>
      <c r="K115" s="4"/>
    </row>
    <row r="116" spans="1:11">
      <c r="A116" s="4"/>
      <c r="B116" s="4"/>
      <c r="C116" s="4"/>
      <c r="D116" s="4"/>
      <c r="E116" s="4"/>
      <c r="K116" s="4"/>
    </row>
    <row r="117" spans="1:11">
      <c r="A117" s="4"/>
      <c r="B117" s="4"/>
      <c r="C117" s="4"/>
      <c r="D117" s="4"/>
      <c r="E117" s="4"/>
      <c r="K117" s="4"/>
    </row>
    <row r="118" spans="1:11">
      <c r="A118" s="4"/>
      <c r="K118" s="4"/>
    </row>
    <row r="119" spans="1:11">
      <c r="A119" s="4"/>
      <c r="K119" s="4"/>
    </row>
    <row r="120" spans="1:11">
      <c r="A120" s="4"/>
      <c r="K120" s="4"/>
    </row>
    <row r="121" spans="1:11">
      <c r="A121" s="4"/>
      <c r="K121" s="4"/>
    </row>
    <row r="122" spans="1:11">
      <c r="A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5" zoomScale="130" zoomScaleNormal="110" zoomScalePageLayoutView="130" workbookViewId="0">
      <selection activeCell="E50" sqref="E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+D9+0.5+VLOOKUP(D10,[2]LSI!$F$2:$G$25,2)+VLOOKUP(D11,[2]LSI!$H$2:$I$25,2)-12.1</f>
        <v>#N/A</v>
      </c>
      <c r="E15" s="14" t="e">
        <f>+E9+0.5+VLOOKUP(E10,[2]LSI!$F$2:$G$25,2)+VLOOKUP(E11,[2]LSI!$H$2:$I$25,2)-12.1</f>
        <v>#N/A</v>
      </c>
      <c r="F15" s="14" t="e">
        <f>+F9+0.5+VLOOKUP(F10,[2]LSI!$F$2:$G$25,2)+VLOOKUP(F11,[2]LSI!$H$2:$I$25,2)-12.1</f>
        <v>#N/A</v>
      </c>
      <c r="G15" s="14" t="e">
        <f>+G9+0.5+VLOOKUP(G10,[2]LSI!$F$2:$G$25,2)+VLOOKUP(G11,[2]LSI!$H$2:$I$25,2)-12.1</f>
        <v>#N/A</v>
      </c>
      <c r="H15" s="14" t="e">
        <f>+H9+0.5+VLOOKUP(H10,[2]LSI!$F$2:$G$25,2)+VLOOKUP(H11,[2]LSI!$H$2:$I$25,2)-12.1</f>
        <v>#N/A</v>
      </c>
      <c r="I15" s="14" t="e">
        <f>+I9+0.5+VLOOKUP(I10,[2]LSI!$F$2:$G$25,2)+VLOOKUP(I11,[2]LSI!$H$2:$I$25,2)-12.1</f>
        <v>#N/A</v>
      </c>
      <c r="J15" s="14" t="e">
        <f>+J9+0.5+VLOOKUP(J10,[2]LSI!$F$2:$G$25,2)+VLOOKUP(J11,[2]LSI!$H$2:$I$25,2)-12.1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 C5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09"/>
  <sheetViews>
    <sheetView view="pageLayout" zoomScale="130" zoomScaleNormal="110" zoomScalePageLayoutView="130" workbookViewId="0">
      <selection activeCell="C4" sqref="C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F3" s="8"/>
      <c r="G3" s="8"/>
      <c r="H3" s="9" t="s">
        <v>154</v>
      </c>
      <c r="J3" s="69" t="s">
        <v>157</v>
      </c>
    </row>
    <row r="4" spans="1:11" ht="15.75">
      <c r="B4" s="3"/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36</v>
      </c>
      <c r="E8" s="11" t="s">
        <v>23</v>
      </c>
      <c r="F8" s="11" t="s">
        <v>23</v>
      </c>
      <c r="G8" s="11" t="str">
        <f>VLOOKUP(D8,Lookup!C111:D112,2,FALSE)</f>
        <v>Warning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39</v>
      </c>
      <c r="E9" s="11" t="s">
        <v>23</v>
      </c>
      <c r="F9" s="11" t="s">
        <v>39</v>
      </c>
      <c r="G9" s="11" t="str">
        <f>VLOOKUP(D9,Lookup!C113:D114,2,FALSE)</f>
        <v>Ideal</v>
      </c>
      <c r="H9" s="97"/>
      <c r="I9" s="98"/>
      <c r="J9" s="99"/>
      <c r="K9" s="5"/>
    </row>
    <row r="10" spans="1:11">
      <c r="A10" s="4"/>
      <c r="B10" s="66"/>
      <c r="C10" s="66"/>
      <c r="D10" s="68"/>
      <c r="E10" s="68"/>
      <c r="F10" s="68"/>
      <c r="G10" s="68"/>
      <c r="H10" s="81"/>
      <c r="I10" s="81"/>
      <c r="J10" s="81"/>
      <c r="K10" s="5"/>
    </row>
    <row r="11" spans="1:11">
      <c r="A11" s="4"/>
      <c r="B11" s="55" t="s">
        <v>158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79" t="s">
        <v>147</v>
      </c>
      <c r="C12" s="79"/>
      <c r="K12" s="5"/>
    </row>
    <row r="13" spans="1:11">
      <c r="A13" s="4"/>
      <c r="B13" s="79" t="s">
        <v>159</v>
      </c>
      <c r="K13" s="5"/>
    </row>
    <row r="14" spans="1:11">
      <c r="A14" s="4"/>
      <c r="B14" s="79" t="s">
        <v>198</v>
      </c>
      <c r="K14" s="5"/>
    </row>
    <row r="15" spans="1:11">
      <c r="A15" s="4"/>
      <c r="B15" s="79" t="s">
        <v>185</v>
      </c>
      <c r="K15" s="5"/>
    </row>
    <row r="16" spans="1:11">
      <c r="A16" s="4"/>
      <c r="B16" s="79"/>
      <c r="C16" s="79"/>
      <c r="K16" s="5"/>
    </row>
    <row r="17" spans="1:11">
      <c r="A17" s="4"/>
      <c r="B17" s="61" t="s">
        <v>62</v>
      </c>
      <c r="C17" s="62" t="s">
        <v>130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95" t="s">
        <v>131</v>
      </c>
      <c r="D18" s="95"/>
      <c r="E18" s="95"/>
      <c r="F18" s="95"/>
      <c r="G18" s="95"/>
      <c r="H18" s="95"/>
      <c r="I18" s="95"/>
      <c r="J18" s="95"/>
      <c r="K18" s="5"/>
    </row>
    <row r="19" spans="1:11">
      <c r="A19" s="4"/>
      <c r="B19" s="55"/>
      <c r="C19" s="96"/>
      <c r="D19" s="95"/>
      <c r="E19" s="95"/>
      <c r="F19" s="95"/>
      <c r="G19" s="95"/>
      <c r="H19" s="95"/>
      <c r="I19" s="95"/>
      <c r="J19" s="95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200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201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152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Data!$A$50:$A$52</xm:f>
          </x14:formula1>
          <xm:sqref>B12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199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5" t="s">
        <v>131</v>
      </c>
      <c r="D45" s="95"/>
      <c r="E45" s="95"/>
      <c r="F45" s="95"/>
      <c r="G45" s="95"/>
      <c r="H45" s="95"/>
      <c r="I45" s="95"/>
      <c r="J45" s="95"/>
      <c r="K45" s="5"/>
    </row>
    <row r="46" spans="1:11">
      <c r="A46" s="4"/>
      <c r="B46" s="55" t="s">
        <v>24</v>
      </c>
      <c r="C46" s="96" t="s">
        <v>132</v>
      </c>
      <c r="D46" s="95"/>
      <c r="E46" s="95"/>
      <c r="F46" s="95"/>
      <c r="G46" s="95"/>
      <c r="H46" s="95"/>
      <c r="I46" s="95"/>
      <c r="J46" s="95"/>
      <c r="K46" s="5"/>
    </row>
    <row r="47" spans="1:11">
      <c r="A47" s="4"/>
      <c r="B47" s="55"/>
      <c r="C47" s="96"/>
      <c r="D47" s="95"/>
      <c r="E47" s="95"/>
      <c r="F47" s="95"/>
      <c r="G47" s="95"/>
      <c r="H47" s="95"/>
      <c r="I47" s="95"/>
      <c r="J47" s="95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195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5D15A-C4BF-42CE-89D2-44FBF87D305B}"/>
</file>

<file path=customXml/itemProps2.xml><?xml version="1.0" encoding="utf-8"?>
<ds:datastoreItem xmlns:ds="http://schemas.openxmlformats.org/officeDocument/2006/customXml" ds:itemID="{8A035273-D1E5-4D97-8DAE-C3581D54D0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2018-06-13T22:44:07Z</cp:lastPrinted>
  <dcterms:created xsi:type="dcterms:W3CDTF">2017-07-10T05:27:40Z</dcterms:created>
  <dcterms:modified xsi:type="dcterms:W3CDTF">2018-09-13T22:27:20Z</dcterms:modified>
</cp:coreProperties>
</file>