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9C8E83D7-8AB1-42BD-BB73-DD457FA5668D}" xr6:coauthVersionLast="31" xr6:coauthVersionMax="31" xr10:uidLastSave="{00000000-0000-0000-0000-000000000000}"/>
  <bookViews>
    <workbookView xWindow="120" yWindow="45" windowWidth="28620" windowHeight="12660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5" i="17" l="1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1" i="7"/>
  <c r="G17" i="7" l="1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E19" i="9" l="1"/>
  <c r="E18" i="9"/>
  <c r="I25" i="1"/>
  <c r="I26" i="1"/>
  <c r="D18" i="9"/>
  <c r="D19" i="9"/>
  <c r="E26" i="1"/>
  <c r="E25" i="1"/>
  <c r="H26" i="1"/>
  <c r="H25" i="1"/>
  <c r="J19" i="9"/>
  <c r="J18" i="9"/>
  <c r="F19" i="9"/>
  <c r="F18" i="9"/>
  <c r="F26" i="1"/>
  <c r="F25" i="1"/>
  <c r="D24" i="4"/>
  <c r="D25" i="4"/>
  <c r="D26" i="1"/>
  <c r="D25" i="1"/>
  <c r="I18" i="9"/>
  <c r="I19" i="9"/>
  <c r="J26" i="1"/>
  <c r="J25" i="1"/>
  <c r="H19" i="9"/>
  <c r="H18" i="9"/>
  <c r="G25" i="1"/>
  <c r="G26" i="1"/>
  <c r="G19" i="9"/>
  <c r="G18" i="9"/>
</calcChain>
</file>

<file path=xl/sharedStrings.xml><?xml version="1.0" encoding="utf-8"?>
<sst xmlns="http://schemas.openxmlformats.org/spreadsheetml/2006/main" count="1116" uniqueCount="208">
  <si>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</si>
  <si>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</si>
  <si>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</si>
  <si>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</si>
  <si>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</si>
  <si>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</si>
  <si>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</si>
  <si>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</si>
  <si>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</si>
  <si>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</si>
  <si>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</si>
  <si>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</si>
  <si>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</si>
  <si>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</si>
  <si>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</si>
  <si>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</si>
  <si>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</si>
  <si>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</si>
  <si>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</si>
  <si>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</si>
  <si>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</si>
  <si>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</si>
  <si>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</si>
  <si>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</si>
  <si>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</si>
  <si>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</si>
  <si>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</si>
  <si>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</si>
  <si>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</si>
  <si>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</si>
  <si>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</si>
  <si>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</si>
  <si>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</si>
  <si>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</si>
  <si>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</si>
  <si>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</si>
  <si>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</si>
  <si>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</si>
  <si>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</si>
  <si>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</si>
  <si>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</si>
  <si>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</si>
  <si>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</si>
  <si>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</si>
  <si>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</si>
  <si>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</si>
  <si>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</si>
  <si>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</si>
  <si>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</si>
  <si>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</si>
  <si>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</si>
  <si>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</si>
  <si>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</si>
  <si>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</si>
  <si>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</si>
  <si>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</si>
  <si>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</si>
  <si>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</si>
  <si>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</si>
  <si>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</si>
  <si>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</si>
  <si>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</si>
  <si>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</si>
  <si>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</si>
  <si>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</si>
  <si>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</si>
  <si>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</si>
  <si>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</si>
  <si>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</si>
  <si>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</si>
  <si>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</si>
  <si>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</si>
  <si>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</si>
  <si>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</si>
  <si>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</si>
  <si>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</si>
  <si>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</si>
  <si>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</si>
  <si>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</si>
  <si>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</si>
  <si>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</si>
  <si>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</si>
  <si>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</si>
  <si>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</si>
  <si>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</si>
  <si>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</si>
  <si>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</si>
  <si>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</si>
  <si>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</si>
  <si>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</si>
  <si>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</si>
  <si>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</si>
  <si>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</si>
  <si>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</si>
  <si>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</si>
  <si>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</si>
  <si>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</si>
  <si>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</si>
  <si>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</si>
  <si>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</si>
  <si>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</si>
  <si>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</si>
  <si>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</si>
  <si>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</si>
  <si>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</si>
  <si>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</si>
  <si>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</si>
  <si>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</si>
  <si>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</si>
  <si>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</si>
  <si>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</si>
  <si>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</si>
  <si>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</si>
  <si>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</si>
  <si>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</si>
  <si>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</si>
  <si>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</si>
  <si>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</si>
  <si>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</si>
  <si>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</si>
  <si>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</si>
  <si>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</si>
  <si>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</si>
  <si>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</si>
  <si>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</si>
  <si>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</si>
  <si>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</si>
  <si>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</si>
  <si>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</si>
  <si>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</si>
  <si>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</si>
  <si>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</si>
  <si>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</si>
  <si>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</si>
  <si>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</si>
  <si>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</si>
  <si>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</si>
  <si>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</si>
  <si>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</si>
  <si>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</si>
  <si>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</si>
  <si>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</si>
  <si>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</si>
  <si>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</si>
  <si>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</si>
  <si>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</si>
  <si>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</si>
  <si>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</si>
  <si>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</si>
  <si>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</si>
  <si>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</si>
  <si>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</si>
  <si>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</si>
  <si>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</si>
  <si>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</si>
  <si>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</si>
  <si>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</si>
  <si>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</si>
  <si>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</si>
  <si>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</si>
  <si>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</si>
  <si>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</si>
  <si>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</si>
  <si>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</si>
  <si>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</si>
  <si>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</si>
  <si>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</si>
  <si>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</si>
  <si>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</si>
  <si>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</si>
  <si>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</si>
  <si>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</si>
  <si>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</si>
  <si>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</si>
  <si>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</si>
  <si>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</si>
  <si>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</si>
  <si>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</si>
  <si>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</si>
  <si>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</si>
  <si>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</si>
  <si>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</si>
  <si>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</si>
  <si>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</si>
  <si>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</si>
  <si>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</si>
  <si>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</si>
  <si>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</si>
  <si>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</si>
  <si>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</si>
  <si>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</si>
  <si>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</si>
  <si>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</si>
  <si>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</si>
  <si>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</si>
  <si>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</si>
  <si>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</si>
  <si>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</si>
  <si>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</si>
  <si>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</si>
  <si>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</si>
  <si>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</si>
  <si>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</si>
  <si>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LAURENCE BEST </t>
  </si>
  <si>
    <t xml:space="preserve">LEANDRO KOTECK </t>
  </si>
  <si>
    <t>20180912SRT03</t>
  </si>
  <si>
    <r>
      <t xml:space="preserve">Comments: </t>
    </r>
    <r>
      <rPr>
        <sz val="8"/>
        <color theme="1"/>
        <rFont val="Arial"/>
        <family val="2"/>
      </rPr>
      <t xml:space="preserve">The sample was clear  with no significant sediment. </t>
    </r>
  </si>
  <si>
    <t xml:space="preserve">The negative LSI indicates corrosive water.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</si>
</sst>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35</xdr:row>
      <xdr:rowOff>153865</xdr:rowOff>
    </xdr:from>
    <xdr:to>
      <xdr:col>1</xdr:col>
      <xdr:colOff>1033096</xdr:colOff>
      <xdr:row>37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24</xdr:row>
      <xdr:rowOff>153865</xdr:rowOff>
    </xdr:from>
    <xdr:to>
      <xdr:col>1</xdr:col>
      <xdr:colOff>1033096</xdr:colOff>
      <xdr:row>26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H30" sqref="H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43355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43381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7.1</v>
      </c>
      <c r="E8" s="11" t="s">
        <v>64</v>
      </c>
      <c r="F8" s="11" t="s">
        <v>23</v>
      </c>
      <c r="G8" s="11" t="str">
        <f>VLOOKUP(D8,Lookup!C3:D7,2)</f>
        <v>Neutral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>
        <v>65</v>
      </c>
      <c r="E9" s="11" t="s">
        <v>23</v>
      </c>
      <c r="F9" s="11" t="s">
        <v>23</v>
      </c>
      <c r="G9" s="11" t="str">
        <f>VLOOKUP(D9,Lookup!C18:D25,2)</f>
        <v>Moderate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>
        <v>5</v>
      </c>
      <c r="E10" s="11" t="s">
        <v>65</v>
      </c>
      <c r="F10" s="11" t="s">
        <v>23</v>
      </c>
      <c r="G10" s="11" t="str">
        <f>VLOOKUP(D10,Lookup!C27:D33,2)</f>
        <v>Soft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 t="s">
        <v>38</v>
      </c>
      <c r="E11" s="11" t="s">
        <v>23</v>
      </c>
      <c r="F11" s="11" t="s">
        <v>23</v>
      </c>
      <c r="G11" s="11" t="str">
        <f>VLOOKUP(D11,Lookup!C35:D41,2)</f>
        <v>Trace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 t="s">
        <v>38</v>
      </c>
      <c r="E12" s="11" t="s">
        <v>23</v>
      </c>
      <c r="F12" s="11" t="s">
        <v>23</v>
      </c>
      <c r="G12" s="11" t="str">
        <f>VLOOKUP(D12,Lookup!C35:D41,2)</f>
        <v>Trace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v>10.313062677338415</v>
      </c>
      <c r="E13" s="11" t="s">
        <v>23</v>
      </c>
      <c r="F13" s="11" t="s">
        <v>23</v>
      </c>
      <c r="G13" s="11" t="str">
        <f>VLOOKUP(D13,Lookup!C98:D103,2)</f>
        <v>Significant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>
        <v>-2.4000000000000004</v>
      </c>
      <c r="E14" s="11" t="s">
        <v>23</v>
      </c>
      <c r="F14" s="11" t="s">
        <v>23</v>
      </c>
      <c r="G14" s="11" t="str">
        <f>VLOOKUP(D14,Lookup!C105:D109,2)</f>
        <v>Aggressive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>
        <v>15</v>
      </c>
      <c r="E15" s="11" t="s">
        <v>23</v>
      </c>
      <c r="F15" s="11" t="s">
        <v>23</v>
      </c>
      <c r="G15" s="11" t="str">
        <f>VLOOKUP(D15,Lookup!C43:D50,2)</f>
        <v>Low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>
        <v>0.03</v>
      </c>
      <c r="E17" s="11" t="s">
        <v>66</v>
      </c>
      <c r="F17" s="11" t="s">
        <v>23</v>
      </c>
      <c r="G17" s="11" t="str">
        <f>VLOOKUP(D17,Lookup!C52:D59,2)</f>
        <v>Low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 t="s">
        <v>40</v>
      </c>
      <c r="E18" s="11" t="s">
        <v>67</v>
      </c>
      <c r="F18" s="11">
        <v>0.4</v>
      </c>
      <c r="G18" s="11" t="str">
        <f>VLOOKUP(D18,Lookup!C61:D65,2)</f>
        <v>Not Detected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>
        <v>0.01</v>
      </c>
      <c r="E19" s="11" t="s">
        <v>42</v>
      </c>
      <c r="F19" s="11" t="s">
        <v>23</v>
      </c>
      <c r="G19" s="11" t="str">
        <f>VLOOKUP(D19,Lookup!C67:D72,2)</f>
        <v>Low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5">
        <v>190</v>
      </c>
      <c r="E21" s="11" t="s">
        <v>69</v>
      </c>
      <c r="F21" s="11" t="s">
        <v>23</v>
      </c>
      <c r="G21" s="11" t="str">
        <f>VLOOKUP(D21,Lookup!C9:D16,2)</f>
        <v>Moderate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>
        <v>21</v>
      </c>
      <c r="E22" s="11" t="s">
        <v>70</v>
      </c>
      <c r="F22" s="11" t="s">
        <v>23</v>
      </c>
      <c r="G22" s="11" t="str">
        <f>VLOOKUP(D22,Lookup!C80:D87,2)</f>
        <v>Low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>
        <v>53</v>
      </c>
      <c r="E23" s="11" t="s">
        <v>65</v>
      </c>
      <c r="F23" s="11" t="s">
        <v>23</v>
      </c>
      <c r="G23" s="11" t="str">
        <f>VLOOKUP(D23,Lookup!C80:D87,2)</f>
        <v>Moderate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29.2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v>292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 t="s">
        <v>41</v>
      </c>
      <c r="E26" s="11" t="s">
        <v>71</v>
      </c>
      <c r="F26" s="11" t="s">
        <v>23</v>
      </c>
      <c r="G26" s="11" t="str">
        <f>VLOOKUP(D26,Lookup!C124:D131,2)</f>
        <v>Very Low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>
        <v>99</v>
      </c>
      <c r="E28" s="11" t="s">
        <v>23</v>
      </c>
      <c r="F28" s="11" t="s">
        <v>23</v>
      </c>
      <c r="G28" s="11" t="str">
        <f>VLOOKUP(D28,Lookup!C133:D139,2)</f>
        <v>Very Good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206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207</v>
      </c>
      <c r="C31" s="94"/>
      <c r="K31" s="5"/>
    </row>
    <row r="32" spans="1:11">
      <c r="A32" s="4"/>
      <c r="B32" s="94"/>
      <c r="C32" s="94"/>
      <c r="K32" s="5"/>
    </row>
    <row r="33" spans="1:11">
      <c r="A33" s="4"/>
      <c r="B33" s="61" t="s">
        <v>62</v>
      </c>
      <c r="C33" s="62" t="s">
        <v>130</v>
      </c>
      <c r="D33" s="63"/>
      <c r="E33" s="63"/>
      <c r="F33" s="63"/>
      <c r="G33" s="63"/>
      <c r="H33" s="63"/>
      <c r="I33" s="63"/>
      <c r="J33" s="63"/>
      <c r="K33" s="5"/>
    </row>
    <row r="34" spans="1:11">
      <c r="A34" s="4"/>
      <c r="B34" s="55" t="s">
        <v>63</v>
      </c>
      <c r="C34" s="96" t="s">
        <v>131</v>
      </c>
      <c r="D34" s="96"/>
      <c r="E34" s="96"/>
      <c r="F34" s="96"/>
      <c r="G34" s="96"/>
      <c r="H34" s="96"/>
      <c r="I34" s="96"/>
      <c r="J34" s="96"/>
      <c r="K34" s="5"/>
    </row>
    <row r="35" spans="1:11">
      <c r="A35" s="4"/>
      <c r="B35" s="55" t="s">
        <v>24</v>
      </c>
      <c r="C35" s="97" t="s">
        <v>132</v>
      </c>
      <c r="D35" s="96"/>
      <c r="E35" s="96"/>
      <c r="F35" s="96"/>
      <c r="G35" s="96"/>
      <c r="H35" s="96"/>
      <c r="I35" s="96"/>
      <c r="J35" s="96"/>
      <c r="K35" s="5"/>
    </row>
    <row r="36" spans="1:11">
      <c r="A36" s="4"/>
      <c r="B36" s="55"/>
      <c r="C36" s="97"/>
      <c r="D36" s="96"/>
      <c r="E36" s="96"/>
      <c r="F36" s="96"/>
      <c r="G36" s="96"/>
      <c r="H36" s="96"/>
      <c r="I36" s="96"/>
      <c r="J36" s="96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200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201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152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194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4:J34"/>
    <mergeCell ref="C35:J35"/>
    <mergeCell ref="C36:J36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6D29A321-00E1-4582-A5A8-96E2D566582E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D89EC9-E247-4DBC-9B44-CF03D4973B7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15"/>
  <sheetViews>
    <sheetView view="pageLayout" topLeftCell="A7" zoomScale="130" zoomScaleNormal="110" zoomScalePageLayoutView="130" workbookViewId="0">
      <selection activeCell="E19" sqref="E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43355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43381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7.1</v>
      </c>
      <c r="E8" s="11" t="s">
        <v>64</v>
      </c>
      <c r="F8" s="11" t="s">
        <v>23</v>
      </c>
      <c r="G8" s="11" t="str">
        <f>VLOOKUP(D8,Lookup!C3:D7,2)</f>
        <v>Neutral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>
        <v>65</v>
      </c>
      <c r="E9" s="11" t="s">
        <v>23</v>
      </c>
      <c r="F9" s="11" t="s">
        <v>23</v>
      </c>
      <c r="G9" s="11" t="str">
        <f>VLOOKUP(D9,Lookup!C18:D25,2)</f>
        <v>Moderate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>
        <v>5</v>
      </c>
      <c r="E10" s="11" t="s">
        <v>65</v>
      </c>
      <c r="F10" s="11" t="s">
        <v>23</v>
      </c>
      <c r="G10" s="11" t="str">
        <f>VLOOKUP(D10,Lookup!C27:D33,2)</f>
        <v>Soft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10.313062677338415</v>
      </c>
      <c r="E11" s="11" t="s">
        <v>23</v>
      </c>
      <c r="F11" s="11" t="s">
        <v>23</v>
      </c>
      <c r="G11" s="11" t="str">
        <f>VLOOKUP(D11,Lookup!C96:D101,2)</f>
        <v>Significant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>
        <f>+D8+0.5+VLOOKUP(D9,LSI!$F$2:$G$25,2)+VLOOKUP(D10,LSI!$H$2:$I$25,2)-12.1</f>
        <v>-2.4000000000000004</v>
      </c>
      <c r="E12" s="11" t="s">
        <v>23</v>
      </c>
      <c r="F12" s="11" t="s">
        <v>23</v>
      </c>
      <c r="G12" s="11" t="str">
        <f>VLOOKUP(D12,Lookup!C103:D107,2)</f>
        <v>Aggressive</v>
      </c>
      <c r="H12" s="98" t="s">
        <v>156</v>
      </c>
      <c r="I12" s="99"/>
      <c r="J12" s="100"/>
      <c r="K12" s="5"/>
    </row>
    <row r="13" spans="1:11">
      <c r="A13" s="4"/>
      <c r="B13" s="10" t="s">
        <v>10</v>
      </c>
      <c r="C13" s="10" t="s">
        <v>24</v>
      </c>
      <c r="D13" s="11">
        <v>0.03</v>
      </c>
      <c r="E13" s="11" t="s">
        <v>66</v>
      </c>
      <c r="F13" s="11" t="s">
        <v>23</v>
      </c>
      <c r="G13" s="11" t="str">
        <f>VLOOKUP(D13,Lookup!C52:D59,2)</f>
        <v>Low</v>
      </c>
      <c r="H13" s="98"/>
      <c r="I13" s="99"/>
      <c r="J13" s="100"/>
      <c r="K13" s="5"/>
    </row>
    <row r="14" spans="1:11">
      <c r="A14" s="4"/>
      <c r="B14" s="10" t="s">
        <v>11</v>
      </c>
      <c r="C14" s="10" t="s">
        <v>24</v>
      </c>
      <c r="D14" s="11" t="s">
        <v>40</v>
      </c>
      <c r="E14" s="11" t="s">
        <v>67</v>
      </c>
      <c r="F14" s="11">
        <v>0.4</v>
      </c>
      <c r="G14" s="11" t="str">
        <f>VLOOKUP(D14,Lookup!C61:D65,2)</f>
        <v>Not Detected</v>
      </c>
      <c r="H14" s="98" t="s">
        <v>68</v>
      </c>
      <c r="I14" s="99"/>
      <c r="J14" s="100"/>
      <c r="K14" s="5"/>
    </row>
    <row r="15" spans="1:11">
      <c r="A15" s="4"/>
      <c r="B15" s="10" t="s">
        <v>4</v>
      </c>
      <c r="C15" s="10" t="s">
        <v>24</v>
      </c>
      <c r="D15" s="15">
        <v>190</v>
      </c>
      <c r="E15" s="11" t="s">
        <v>69</v>
      </c>
      <c r="F15" s="11" t="s">
        <v>23</v>
      </c>
      <c r="G15" s="11" t="str">
        <f>VLOOKUP(D15,Lookup!C9:D16,2)</f>
        <v>Moderate</v>
      </c>
      <c r="H15" s="98" t="s">
        <v>156</v>
      </c>
      <c r="I15" s="99"/>
      <c r="J15" s="100"/>
      <c r="K15" s="5"/>
    </row>
    <row r="16" spans="1:11">
      <c r="A16" s="4"/>
      <c r="B16" s="10" t="s">
        <v>18</v>
      </c>
      <c r="C16" s="10" t="s">
        <v>25</v>
      </c>
      <c r="D16" s="14" t="s">
        <v>41</v>
      </c>
      <c r="E16" s="11" t="s">
        <v>71</v>
      </c>
      <c r="F16" s="11" t="s">
        <v>23</v>
      </c>
      <c r="G16" s="11" t="str">
        <f>VLOOKUP(D16,Lookup!C124:D131,2)</f>
        <v>Very Low</v>
      </c>
      <c r="H16" s="98"/>
      <c r="I16" s="99"/>
      <c r="J16" s="100"/>
      <c r="K16" s="5"/>
    </row>
    <row r="17" spans="1:11">
      <c r="A17" s="4"/>
      <c r="B17" s="10" t="s">
        <v>19</v>
      </c>
      <c r="C17" s="10" t="s">
        <v>55</v>
      </c>
      <c r="D17" s="14">
        <v>99</v>
      </c>
      <c r="E17" s="11" t="s">
        <v>23</v>
      </c>
      <c r="F17" s="11" t="s">
        <v>23</v>
      </c>
      <c r="G17" s="11" t="str">
        <f>VLOOKUP(D17,Lookup!C133:D139,2)</f>
        <v>Very Good</v>
      </c>
      <c r="H17" s="98"/>
      <c r="I17" s="99"/>
      <c r="J17" s="100"/>
      <c r="K17" s="5"/>
    </row>
    <row r="18" spans="1:11">
      <c r="A18" s="4"/>
      <c r="B18" s="66"/>
      <c r="C18" s="66"/>
      <c r="D18" s="67"/>
      <c r="E18" s="68"/>
      <c r="F18" s="68"/>
      <c r="G18" s="68"/>
      <c r="H18" s="65"/>
      <c r="I18" s="65"/>
      <c r="J18" s="65"/>
      <c r="K18" s="5"/>
    </row>
    <row r="19" spans="1:11">
      <c r="A19" s="4"/>
      <c r="B19" s="55" t="s">
        <v>206</v>
      </c>
      <c r="C19" s="4"/>
      <c r="D19" s="4"/>
      <c r="E19" s="4"/>
      <c r="F19" s="4"/>
      <c r="G19" s="4"/>
      <c r="H19" s="4"/>
      <c r="I19" s="4"/>
      <c r="J19" s="4"/>
      <c r="K19" s="5"/>
    </row>
    <row r="20" spans="1:11">
      <c r="A20" s="4"/>
      <c r="B20" s="83" t="s">
        <v>207</v>
      </c>
      <c r="C20" s="65"/>
      <c r="K20" s="5"/>
    </row>
    <row r="21" spans="1:11">
      <c r="A21" s="4"/>
      <c r="B21" s="65"/>
      <c r="C21" s="65"/>
      <c r="K21" s="5"/>
    </row>
    <row r="22" spans="1:11">
      <c r="A22" s="4"/>
      <c r="B22" s="61" t="s">
        <v>62</v>
      </c>
      <c r="C22" s="62" t="s">
        <v>130</v>
      </c>
      <c r="D22" s="63"/>
      <c r="E22" s="63"/>
      <c r="F22" s="63"/>
      <c r="G22" s="63"/>
      <c r="H22" s="63"/>
      <c r="I22" s="63"/>
      <c r="J22" s="63"/>
      <c r="K22" s="5"/>
    </row>
    <row r="23" spans="1:11">
      <c r="A23" s="4"/>
      <c r="B23" s="55" t="s">
        <v>63</v>
      </c>
      <c r="C23" s="96" t="s">
        <v>131</v>
      </c>
      <c r="D23" s="96"/>
      <c r="E23" s="96"/>
      <c r="F23" s="96"/>
      <c r="G23" s="96"/>
      <c r="H23" s="96"/>
      <c r="I23" s="96"/>
      <c r="J23" s="96"/>
      <c r="K23" s="5"/>
    </row>
    <row r="24" spans="1:11">
      <c r="A24" s="4"/>
      <c r="B24" s="55" t="s">
        <v>24</v>
      </c>
      <c r="C24" s="97" t="s">
        <v>132</v>
      </c>
      <c r="D24" s="96"/>
      <c r="E24" s="96"/>
      <c r="F24" s="96"/>
      <c r="G24" s="96"/>
      <c r="H24" s="96"/>
      <c r="I24" s="96"/>
      <c r="J24" s="96"/>
      <c r="K24" s="5"/>
    </row>
    <row r="25" spans="1:11">
      <c r="A25" s="4"/>
      <c r="B25" s="55"/>
      <c r="C25" s="84"/>
      <c r="D25" s="85"/>
      <c r="E25" s="85"/>
      <c r="F25" s="85"/>
      <c r="G25" s="85"/>
      <c r="H25" s="85"/>
      <c r="I25" s="85"/>
      <c r="J25" s="85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 t="s">
        <v>200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 t="s">
        <v>201</v>
      </c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152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12" t="s">
        <v>196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</sheetData>
  <mergeCells count="13">
    <mergeCell ref="H13:J13"/>
    <mergeCell ref="H14:J14"/>
    <mergeCell ref="G7:J7"/>
    <mergeCell ref="H8:J8"/>
    <mergeCell ref="H10:J10"/>
    <mergeCell ref="H9:J9"/>
    <mergeCell ref="H11:J11"/>
    <mergeCell ref="H12:J12"/>
    <mergeCell ref="C23:J23"/>
    <mergeCell ref="C24:J24"/>
    <mergeCell ref="H17:J17"/>
    <mergeCell ref="H15:J15"/>
    <mergeCell ref="H16:J16"/>
  </mergeCells>
  <conditionalFormatting sqref="G8 G10 G13:G18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zoomScale="130" zoomScaleNormal="110" zoomScalePageLayoutView="130" workbookViewId="0">
      <selection activeCell="A33" sqref="A33:B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43381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43381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+D9+0.5+VLOOKUP(D10,[1]LSI!$F$2:$G$25,2)+VLOOKUP(D11,[1]LSI!$H$2:$I$25,2)-12.1</f>
        <v>#N/A</v>
      </c>
      <c r="E13" s="14" t="e">
        <f>+E9+0.5+VLOOKUP(E10,[1]LSI!$F$2:$G$25,2)+VLOOKUP(E11,[1]LSI!$H$2:$I$25,2)-12.1</f>
        <v>#N/A</v>
      </c>
      <c r="F13" s="14" t="e">
        <f>+F9+0.5+VLOOKUP(F10,[1]LSI!$F$2:$G$25,2)+VLOOKUP(F11,[1]LSI!$H$2:$I$25,2)-12.1</f>
        <v>#N/A</v>
      </c>
      <c r="G13" s="14" t="e">
        <f>+G9+0.5+VLOOKUP(G10,[1]LSI!$F$2:$G$25,2)+VLOOKUP(G11,[1]LSI!$H$2:$I$25,2)-12.1</f>
        <v>#N/A</v>
      </c>
      <c r="H13" s="14" t="e">
        <f>+H9+0.5+VLOOKUP(H10,[1]LSI!$F$2:$G$25,2)+VLOOKUP(H11,[1]LSI!$H$2:$I$25,2)-12.1</f>
        <v>#N/A</v>
      </c>
      <c r="I13" s="14" t="e">
        <f>+I9+0.5+VLOOKUP(I10,[1]LSI!$F$2:$G$25,2)+VLOOKUP(I11,[1]LSI!$H$2:$I$25,2)-12.1</f>
        <v>#N/A</v>
      </c>
      <c r="J13" s="14" t="e">
        <f>+J9+0.5+VLOOKUP(J10,[1]LSI!$F$2:$G$25,2)+VLOOKUP(J11,[1]LSI!$H$2:$I$25,2)-12.1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186</v>
      </c>
      <c r="C18" s="10" t="s">
        <v>187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186</v>
      </c>
      <c r="C19" s="10" t="s">
        <v>188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5" zoomScale="130" zoomScaleNormal="110" zoomScalePageLayoutView="130" workbookViewId="0">
      <selection activeCell="E50" sqref="E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43381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43381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 C5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9"/>
  <sheetViews>
    <sheetView view="pageLayout" topLeftCell="A10" zoomScale="130" zoomScaleNormal="110" zoomScalePageLayoutView="130" workbookViewId="0">
      <selection activeCell="C4" sqref="C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157</v>
      </c>
    </row>
    <row r="4" spans="1:11" ht="15.75">
      <c r="B4" s="3"/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43381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39</v>
      </c>
      <c r="E9" s="11" t="s">
        <v>23</v>
      </c>
      <c r="F9" s="11" t="s">
        <v>39</v>
      </c>
      <c r="G9" s="11" t="str">
        <f>VLOOKUP(D9,Lookup!C113:D114,2,FALSE)</f>
        <v>Ideal</v>
      </c>
      <c r="H9" s="98"/>
      <c r="I9" s="99"/>
      <c r="J9" s="100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79" t="s">
        <v>197</v>
      </c>
      <c r="K14" s="5"/>
    </row>
    <row r="15" spans="1:11">
      <c r="A15" s="4"/>
      <c r="B15" s="79" t="s">
        <v>185</v>
      </c>
      <c r="K15" s="5"/>
    </row>
    <row r="16" spans="1:11">
      <c r="A16" s="4"/>
      <c r="B16" s="79"/>
      <c r="C16" s="79"/>
      <c r="K16" s="5"/>
    </row>
    <row r="17" spans="1:11">
      <c r="A17" s="4"/>
      <c r="B17" s="61" t="s">
        <v>62</v>
      </c>
      <c r="C17" s="62" t="s">
        <v>130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96" t="s">
        <v>131</v>
      </c>
      <c r="D18" s="96"/>
      <c r="E18" s="96"/>
      <c r="F18" s="96"/>
      <c r="G18" s="96"/>
      <c r="H18" s="96"/>
      <c r="I18" s="96"/>
      <c r="J18" s="96"/>
      <c r="K18" s="5"/>
    </row>
    <row r="19" spans="1:11">
      <c r="A19" s="4"/>
      <c r="B19" s="55"/>
      <c r="C19" s="97"/>
      <c r="D19" s="96"/>
      <c r="E19" s="96"/>
      <c r="F19" s="96"/>
      <c r="G19" s="96"/>
      <c r="H19" s="96"/>
      <c r="I19" s="96"/>
      <c r="J19" s="96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43381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43381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198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194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1964C9-B667-43C6-AF0E-388B83823E83}"/>
</file>

<file path=customXml/itemProps2.xml><?xml version="1.0" encoding="utf-8"?>
<ds:datastoreItem xmlns:ds="http://schemas.openxmlformats.org/officeDocument/2006/customXml" ds:itemID="{907E0945-4674-49F9-9C71-D994CCA6E8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2018-09-18T02:30:36Z</cp:lastPrinted>
  <dcterms:created xsi:type="dcterms:W3CDTF">2017-07-10T05:27:40Z</dcterms:created>
  <dcterms:modified xsi:type="dcterms:W3CDTF">2018-10-07T23:36:12Z</dcterms:modified>
</cp:coreProperties>
</file>