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4CC8CB85-A114-4516-9006-21EBFECE2087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F18" i="9"/>
  <c r="E18" i="9"/>
  <c r="E25" i="1"/>
  <c r="E26" i="1"/>
  <c r="H25" i="1"/>
  <c r="H26" i="1"/>
  <c r="G26" i="1"/>
  <c r="G25" i="1"/>
  <c r="D24" i="4"/>
  <c r="D25" i="4"/>
  <c r="D25" i="1"/>
  <c r="D26" i="1"/>
  <c r="F26" i="1"/>
  <c r="F25" i="1"/>
  <c r="J25" i="1"/>
  <c r="J26" i="1"/>
  <c r="I25" i="1"/>
  <c r="I26" i="1"/>
</calcChain>
</file>

<file path=xl/sharedStrings.xml><?xml version="1.0" encoding="utf-8"?>
<sst xmlns="http://schemas.openxmlformats.org/spreadsheetml/2006/main" count="1107" uniqueCount="210">
  <si>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</si>
  <si>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</si>
  <si>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</si>
  <si>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</si>
  <si>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</si>
  <si>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</si>
  <si>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</si>
  <si>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</si>
  <si>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</si>
  <si>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</si>
  <si>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</si>
  <si>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</si>
  <si>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</si>
  <si>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</si>
  <si>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</si>
  <si>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</si>
  <si>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</si>
  <si>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</si>
  <si>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</si>
  <si>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</si>
  <si>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</si>
  <si>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</si>
  <si>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</si>
  <si>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</si>
  <si>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</si>
  <si>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</si>
  <si>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</si>
  <si>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</si>
  <si>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</si>
  <si>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</si>
  <si>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</si>
  <si>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</si>
  <si>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</si>
  <si>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</si>
  <si>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</si>
  <si>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</si>
  <si>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</si>
  <si>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</si>
  <si>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</si>
  <si>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</si>
  <si>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</si>
  <si>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</si>
  <si>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</si>
  <si>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</si>
  <si>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</si>
  <si>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</si>
  <si>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</si>
  <si>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</si>
  <si>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</si>
  <si>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</si>
  <si>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</si>
  <si>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</si>
  <si>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</si>
  <si>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</si>
  <si>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</si>
  <si>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</si>
  <si>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</si>
  <si>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</si>
  <si>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</si>
  <si>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</si>
  <si>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</si>
  <si>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</si>
  <si>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</si>
  <si>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</si>
  <si>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</si>
  <si>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</si>
  <si>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</si>
  <si>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</si>
  <si>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</si>
  <si>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</si>
  <si>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</si>
  <si>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</si>
  <si>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</si>
  <si>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</si>
  <si>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</si>
  <si>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</si>
  <si>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</si>
  <si>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</si>
  <si>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</si>
  <si>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</si>
  <si>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</si>
  <si>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</si>
  <si>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</si>
  <si>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</si>
  <si>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</si>
  <si>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</si>
  <si>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</si>
  <si>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</si>
  <si>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</si>
  <si>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</si>
  <si>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</si>
  <si>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</si>
  <si>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</si>
  <si>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</si>
  <si>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</si>
  <si>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</si>
  <si>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</si>
  <si>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</si>
  <si>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</si>
  <si>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</si>
  <si>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</si>
  <si>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</si>
  <si>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</si>
  <si>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</si>
  <si>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</si>
  <si>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</si>
  <si>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</si>
  <si>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</si>
  <si>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</si>
  <si>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</si>
  <si>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</si>
  <si>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</si>
  <si>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</si>
  <si>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</si>
  <si>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</si>
  <si>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</si>
  <si>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</si>
  <si>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</si>
  <si>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</si>
  <si>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</si>
  <si>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</si>
  <si>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</si>
  <si>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</si>
  <si>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</si>
  <si>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</si>
  <si>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</si>
  <si>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</si>
  <si>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</si>
  <si>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</si>
  <si>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</si>
  <si>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</si>
  <si>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</si>
  <si>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</si>
  <si>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</si>
  <si>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</si>
  <si>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</si>
  <si>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</si>
  <si>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</si>
  <si>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</si>
  <si>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</si>
  <si>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</si>
  <si>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</si>
  <si>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</si>
  <si>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</si>
  <si>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</si>
  <si>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</si>
  <si>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</si>
  <si>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</si>
  <si>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</si>
  <si>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</si>
  <si>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</si>
  <si>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</si>
  <si>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</si>
  <si>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</si>
  <si>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</si>
  <si>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</si>
  <si>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</si>
  <si>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</si>
  <si>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</si>
  <si>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</si>
  <si>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</si>
  <si>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</si>
  <si>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</si>
  <si>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</si>
  <si>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</si>
  <si>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</si>
  <si>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</si>
  <si>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</si>
  <si>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</si>
  <si>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</si>
  <si>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</si>
  <si>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</si>
  <si>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</si>
  <si>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</si>
  <si>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</si>
  <si>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</si>
  <si>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</si>
  <si>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</si>
  <si>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</si>
  <si>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</si>
  <si>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</si>
  <si>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</si>
  <si>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</si>
  <si>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</si>
  <si>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</si>
  <si>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</si>
  <si>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</si>
  <si>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</si>
  <si>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</si>
  <si>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</si>
  <si>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</si>
  <si>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</si>
  <si>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</si>
  <si>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</si>
  <si>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</si>
  <si>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</si>
  <si>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</si>
  <si>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</si>
  <si>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</si>
  <si>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</si>
  <si>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</si>
  <si>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</si>
  <si>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</si>
  <si>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no significant sediment. </t>
    </r>
  </si>
  <si>
    <t>ANNE JOHNSTONE</t>
  </si>
  <si>
    <t>MICROLENE FARM</t>
  </si>
  <si>
    <t>20180912SRT04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</si>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</sst>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34</xdr:row>
      <xdr:rowOff>153865</xdr:rowOff>
    </xdr:from>
    <xdr:to>
      <xdr:col>1</xdr:col>
      <xdr:colOff>1033096</xdr:colOff>
      <xdr:row>36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/>
    </row>
    <row r="4" spans="1:11" ht="15.75">
      <c r="B4" s="3" t="s">
        <v>58</v>
      </c>
      <c r="F4" s="8"/>
      <c r="G4" s="8"/>
      <c r="H4" s="9" t="s">
        <v>56</v>
      </c>
      <c r="J4" s="70"/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5"/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/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203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/>
      <c r="C31" s="94"/>
      <c r="K31" s="5"/>
    </row>
    <row r="32" spans="1:11">
      <c r="A32" s="4"/>
      <c r="B32" s="61" t="s">
        <v>62</v>
      </c>
      <c r="C32" s="62" t="s">
        <v>130</v>
      </c>
      <c r="D32" s="63"/>
      <c r="E32" s="63"/>
      <c r="F32" s="63"/>
      <c r="G32" s="63"/>
      <c r="H32" s="63"/>
      <c r="I32" s="63"/>
      <c r="J32" s="63"/>
      <c r="K32" s="5"/>
    </row>
    <row r="33" spans="1:11">
      <c r="A33" s="4"/>
      <c r="B33" s="55" t="s">
        <v>63</v>
      </c>
      <c r="C33" s="98" t="s">
        <v>131</v>
      </c>
      <c r="D33" s="98"/>
      <c r="E33" s="98"/>
      <c r="F33" s="98"/>
      <c r="G33" s="98"/>
      <c r="H33" s="98"/>
      <c r="I33" s="98"/>
      <c r="J33" s="98"/>
      <c r="K33" s="5"/>
    </row>
    <row r="34" spans="1:11">
      <c r="A34" s="4"/>
      <c r="B34" s="55" t="s">
        <v>24</v>
      </c>
      <c r="C34" s="99" t="s">
        <v>132</v>
      </c>
      <c r="D34" s="98"/>
      <c r="E34" s="98"/>
      <c r="F34" s="98"/>
      <c r="G34" s="98"/>
      <c r="H34" s="98"/>
      <c r="I34" s="98"/>
      <c r="J34" s="98"/>
      <c r="K34" s="5"/>
    </row>
    <row r="35" spans="1:11">
      <c r="A35" s="4"/>
      <c r="B35" s="55"/>
      <c r="C35" s="99"/>
      <c r="D35" s="98"/>
      <c r="E35" s="98"/>
      <c r="F35" s="98"/>
      <c r="G35" s="98"/>
      <c r="H35" s="98"/>
      <c r="I35" s="98"/>
      <c r="J35" s="9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201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152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 t="s">
        <v>195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25">
    <mergeCell ref="C33:J33"/>
    <mergeCell ref="C34:J34"/>
    <mergeCell ref="C35:J35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 t="s">
        <v>153</v>
      </c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3"/>
      <c r="D3" s="103"/>
      <c r="E3" s="103"/>
      <c r="F3" s="103"/>
      <c r="G3" s="8"/>
      <c r="H3" s="88" t="s">
        <v>154</v>
      </c>
      <c r="I3" s="103"/>
      <c r="J3" s="103"/>
    </row>
    <row r="4" spans="1:11" ht="22.5" customHeight="1">
      <c r="B4" s="88" t="s">
        <v>179</v>
      </c>
      <c r="C4" s="103"/>
      <c r="D4" s="103"/>
      <c r="E4" s="103"/>
      <c r="F4" s="103"/>
      <c r="G4" s="8"/>
      <c r="H4" s="88" t="s">
        <v>56</v>
      </c>
      <c r="I4" s="103"/>
      <c r="J4" s="103"/>
    </row>
    <row r="5" spans="1:11" ht="22.5" customHeight="1">
      <c r="B5" s="88" t="s">
        <v>136</v>
      </c>
      <c r="C5" s="104"/>
      <c r="D5" s="104"/>
      <c r="E5" s="104"/>
      <c r="F5" s="104"/>
      <c r="G5" s="8"/>
      <c r="H5" s="88" t="s">
        <v>177</v>
      </c>
      <c r="I5" s="103"/>
      <c r="J5" s="103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5" t="s">
        <v>156</v>
      </c>
      <c r="I11" s="96"/>
      <c r="J11" s="97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5"/>
      <c r="I13" s="96"/>
      <c r="J13" s="97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5"/>
      <c r="I14" s="96"/>
      <c r="J14" s="97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5" t="s">
        <v>68</v>
      </c>
      <c r="I15" s="96"/>
      <c r="J15" s="97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5" t="s">
        <v>156</v>
      </c>
      <c r="I16" s="96"/>
      <c r="J16" s="97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5"/>
      <c r="I17" s="96"/>
      <c r="J17" s="97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5"/>
      <c r="I18" s="96"/>
      <c r="J18" s="97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9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E18" sqref="E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206</v>
      </c>
    </row>
    <row r="4" spans="1:10" ht="15.75">
      <c r="B4" s="3" t="s">
        <v>204</v>
      </c>
      <c r="F4" s="8"/>
      <c r="G4" s="8"/>
      <c r="H4" s="9" t="s">
        <v>56</v>
      </c>
      <c r="J4" s="70">
        <v>43355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43369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3</v>
      </c>
      <c r="F7" s="8">
        <v>4</v>
      </c>
      <c r="G7" s="8"/>
      <c r="H7" s="8"/>
      <c r="I7" s="8"/>
      <c r="J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72" t="s">
        <v>28</v>
      </c>
      <c r="G8" s="105"/>
      <c r="H8" s="105"/>
      <c r="I8" s="105"/>
      <c r="J8" s="5"/>
    </row>
    <row r="9" spans="1:10">
      <c r="A9" s="4"/>
      <c r="B9" s="10" t="s">
        <v>3</v>
      </c>
      <c r="C9" s="11" t="s">
        <v>23</v>
      </c>
      <c r="D9" s="14">
        <v>7.2</v>
      </c>
      <c r="E9" s="14">
        <v>7.6</v>
      </c>
      <c r="F9" s="14">
        <v>6.6</v>
      </c>
      <c r="G9" s="106"/>
      <c r="H9" s="106"/>
      <c r="I9" s="106"/>
      <c r="J9" s="5"/>
    </row>
    <row r="10" spans="1:10">
      <c r="A10" s="4"/>
      <c r="B10" s="10" t="s">
        <v>5</v>
      </c>
      <c r="C10" s="10" t="s">
        <v>52</v>
      </c>
      <c r="D10" s="11">
        <v>20</v>
      </c>
      <c r="E10" s="11">
        <v>40</v>
      </c>
      <c r="F10" s="11">
        <v>5</v>
      </c>
      <c r="G10" s="107"/>
      <c r="H10" s="107"/>
      <c r="I10" s="107"/>
      <c r="J10" s="5"/>
    </row>
    <row r="11" spans="1:10">
      <c r="A11" s="4"/>
      <c r="B11" s="10" t="s">
        <v>6</v>
      </c>
      <c r="C11" s="10" t="s">
        <v>52</v>
      </c>
      <c r="D11" s="11">
        <v>5</v>
      </c>
      <c r="E11" s="11">
        <v>5</v>
      </c>
      <c r="F11" s="11">
        <v>5</v>
      </c>
      <c r="G11" s="107"/>
      <c r="H11" s="107"/>
      <c r="I11" s="107"/>
      <c r="J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2.5190764588177541</v>
      </c>
      <c r="E12" s="15">
        <f t="shared" ref="E12:I12" si="0">2*(E10-(5*10^(E9-10)))/(1+(0.94*10^(E9-10)))*10^(6-E9)</f>
        <v>2.0010209099445073</v>
      </c>
      <c r="F12" s="15">
        <f t="shared" si="0"/>
        <v>2.5099471572262395</v>
      </c>
      <c r="G12" s="108"/>
      <c r="H12" s="108"/>
      <c r="I12" s="108"/>
      <c r="J12" s="5"/>
    </row>
    <row r="13" spans="1:10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-2.9000000000000004</v>
      </c>
      <c r="E13" s="14">
        <f>+E9+0.5+VLOOKUP(E10,[1]LSI!$F$2:$G$25,2)+VLOOKUP(E11,[1]LSI!$H$2:$I$25,2)-12.1</f>
        <v>-2.2000000000000011</v>
      </c>
      <c r="F13" s="14">
        <f>+F9+0.5+VLOOKUP(F10,[1]LSI!$F$2:$G$25,2)+VLOOKUP(F11,[1]LSI!$H$2:$I$25,2)-12.1</f>
        <v>-4</v>
      </c>
      <c r="G13" s="106"/>
      <c r="H13" s="106"/>
      <c r="I13" s="106"/>
      <c r="J13" s="5"/>
    </row>
    <row r="14" spans="1:10">
      <c r="A14" s="4"/>
      <c r="B14" s="10" t="s">
        <v>10</v>
      </c>
      <c r="C14" s="10" t="s">
        <v>24</v>
      </c>
      <c r="D14" s="11">
        <v>0.2</v>
      </c>
      <c r="E14" s="11">
        <v>0.2</v>
      </c>
      <c r="F14" s="11">
        <v>0.09</v>
      </c>
      <c r="G14" s="107"/>
      <c r="H14" s="107"/>
      <c r="I14" s="107"/>
      <c r="J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07"/>
      <c r="H15" s="107"/>
      <c r="I15" s="107"/>
      <c r="J15" s="5"/>
    </row>
    <row r="16" spans="1:10">
      <c r="A16" s="4"/>
      <c r="B16" s="10" t="s">
        <v>4</v>
      </c>
      <c r="C16" s="10" t="s">
        <v>24</v>
      </c>
      <c r="D16" s="11">
        <v>90</v>
      </c>
      <c r="E16" s="11">
        <v>80</v>
      </c>
      <c r="F16" s="11">
        <v>120</v>
      </c>
      <c r="G16" s="107"/>
      <c r="H16" s="107"/>
      <c r="I16" s="107"/>
      <c r="J16" s="5"/>
    </row>
    <row r="17" spans="1:11">
      <c r="A17" s="4"/>
      <c r="B17" s="10" t="s">
        <v>15</v>
      </c>
      <c r="C17" s="10" t="s">
        <v>24</v>
      </c>
      <c r="D17" s="11">
        <v>18</v>
      </c>
      <c r="E17" s="11">
        <v>21</v>
      </c>
      <c r="F17" s="11">
        <v>58</v>
      </c>
      <c r="G17" s="107"/>
      <c r="H17" s="107"/>
      <c r="I17" s="107"/>
      <c r="J17" s="5"/>
    </row>
    <row r="18" spans="1:11">
      <c r="A18" s="4"/>
      <c r="B18" s="10" t="s">
        <v>186</v>
      </c>
      <c r="C18" s="10" t="s">
        <v>187</v>
      </c>
      <c r="D18" s="14">
        <f t="shared" ref="D18:I18" si="1">D19/10</f>
        <v>12.6</v>
      </c>
      <c r="E18" s="14">
        <f t="shared" si="1"/>
        <v>10.9</v>
      </c>
      <c r="F18" s="14">
        <f t="shared" si="1"/>
        <v>16.899999999999999</v>
      </c>
      <c r="G18" s="106"/>
      <c r="H18" s="106"/>
      <c r="I18" s="106"/>
      <c r="J18" s="5"/>
    </row>
    <row r="19" spans="1:11">
      <c r="A19" s="4"/>
      <c r="B19" s="10" t="s">
        <v>186</v>
      </c>
      <c r="C19" s="10" t="s">
        <v>188</v>
      </c>
      <c r="D19" s="15">
        <v>126</v>
      </c>
      <c r="E19" s="15">
        <v>109</v>
      </c>
      <c r="F19" s="15">
        <v>169</v>
      </c>
      <c r="G19" s="108"/>
      <c r="H19" s="108"/>
      <c r="I19" s="108"/>
      <c r="J19" s="5"/>
    </row>
    <row r="20" spans="1:11">
      <c r="A20" s="4"/>
      <c r="B20" s="10" t="s">
        <v>18</v>
      </c>
      <c r="C20" s="10" t="s">
        <v>25</v>
      </c>
      <c r="D20" s="14">
        <v>6.33</v>
      </c>
      <c r="E20" s="14">
        <v>4.26</v>
      </c>
      <c r="F20" s="14">
        <v>0.34</v>
      </c>
      <c r="G20" s="106"/>
      <c r="H20" s="106"/>
      <c r="I20" s="106"/>
      <c r="J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7"/>
      <c r="H21" s="107"/>
      <c r="I21" s="107"/>
      <c r="J21" s="5"/>
    </row>
    <row r="22" spans="1:11">
      <c r="A22" s="4"/>
      <c r="B22" s="10" t="s">
        <v>19</v>
      </c>
      <c r="C22" s="10" t="s">
        <v>55</v>
      </c>
      <c r="D22" s="14">
        <v>74.900000000000006</v>
      </c>
      <c r="E22" s="14">
        <v>57.1</v>
      </c>
      <c r="F22" s="14">
        <v>94.9</v>
      </c>
      <c r="G22" s="106"/>
      <c r="H22" s="106"/>
      <c r="I22" s="106"/>
      <c r="J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5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5"/>
      <c r="I8" s="96"/>
      <c r="J8" s="97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5"/>
      <c r="I9" s="96"/>
      <c r="J9" s="97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8" t="s">
        <v>131</v>
      </c>
      <c r="D18" s="98"/>
      <c r="E18" s="98"/>
      <c r="F18" s="98"/>
      <c r="G18" s="98"/>
      <c r="H18" s="98"/>
      <c r="I18" s="98"/>
      <c r="J18" s="98"/>
      <c r="K18" s="5"/>
    </row>
    <row r="19" spans="1:11">
      <c r="A19" s="4"/>
      <c r="B19" s="55"/>
      <c r="C19" s="99"/>
      <c r="D19" s="98"/>
      <c r="E19" s="98"/>
      <c r="F19" s="98"/>
      <c r="G19" s="98"/>
      <c r="H19" s="98"/>
      <c r="I19" s="98"/>
      <c r="J19" s="9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5" t="s">
        <v>199</v>
      </c>
      <c r="I29" s="96"/>
      <c r="J29" s="97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5" t="s">
        <v>156</v>
      </c>
      <c r="I30" s="96"/>
      <c r="J30" s="97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5"/>
      <c r="I31" s="96"/>
      <c r="J31" s="97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5"/>
      <c r="I32" s="96"/>
      <c r="J32" s="97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5"/>
      <c r="I33" s="96"/>
      <c r="J33" s="97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5"/>
      <c r="I34" s="96"/>
      <c r="J34" s="97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5"/>
      <c r="I35" s="96"/>
      <c r="J35" s="97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9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9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F65C71-E60C-4B8D-8E84-664269EF2A75}"/>
</file>

<file path=customXml/itemProps2.xml><?xml version="1.0" encoding="utf-8"?>
<ds:datastoreItem xmlns:ds="http://schemas.openxmlformats.org/officeDocument/2006/customXml" ds:itemID="{495B1ACD-C345-47B1-9FE4-03408764B5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2018-09-25T20:56:52Z</dcterms:modified>
</cp:coreProperties>
</file>