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D82E097D-A5A9-488E-B896-4884C3ADC4A6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H26" i="1"/>
  <c r="H25" i="1"/>
  <c r="G26" i="1"/>
  <c r="G25" i="1"/>
  <c r="I25" i="1"/>
  <c r="I26" i="1"/>
  <c r="D26" i="1"/>
  <c r="D25" i="1"/>
  <c r="E26" i="1"/>
  <c r="E25" i="1"/>
  <c r="J25" i="1"/>
  <c r="J26" i="1"/>
  <c r="F25" i="1"/>
  <c r="F26" i="1"/>
  <c r="D25" i="4"/>
  <c r="D24" i="4"/>
</calcChain>
</file>

<file path=xl/sharedStrings.xml><?xml version="1.0" encoding="utf-8"?>
<sst xmlns="http://schemas.openxmlformats.org/spreadsheetml/2006/main" count="1110" uniqueCount="211">
  <si>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</si>
  <si>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</si>
  <si>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</si>
  <si>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</si>
  <si>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</si>
  <si>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</si>
  <si>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</si>
  <si>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</si>
  <si>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</si>
  <si>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</si>
  <si>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</si>
  <si>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</si>
  <si>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</si>
  <si>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</si>
  <si>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</si>
  <si>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</si>
  <si>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</si>
  <si>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</si>
  <si>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</si>
  <si>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</si>
  <si>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</si>
  <si>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</si>
  <si>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</si>
  <si>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</si>
  <si>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</si>
  <si>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</si>
  <si>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</si>
  <si>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</si>
  <si>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</si>
  <si>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</si>
  <si>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</si>
  <si>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</si>
  <si>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</si>
  <si>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</si>
  <si>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</si>
  <si>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</si>
  <si>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</si>
  <si>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</si>
  <si>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</si>
  <si>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</si>
  <si>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</si>
  <si>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</si>
  <si>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</si>
  <si>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</si>
  <si>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</si>
  <si>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</si>
  <si>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</si>
  <si>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</si>
  <si>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</si>
  <si>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</si>
  <si>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</si>
  <si>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</si>
  <si>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</si>
  <si>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</si>
  <si>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</si>
  <si>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</si>
  <si>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</si>
  <si>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</si>
  <si>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</si>
  <si>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</si>
  <si>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</si>
  <si>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</si>
  <si>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</si>
  <si>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</si>
  <si>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</si>
  <si>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</si>
  <si>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</si>
  <si>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</si>
  <si>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</si>
  <si>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</si>
  <si>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</si>
  <si>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</si>
  <si>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</si>
  <si>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</si>
  <si>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</si>
  <si>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</si>
  <si>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</si>
  <si>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</si>
  <si>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</si>
  <si>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</si>
  <si>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</si>
  <si>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</si>
  <si>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</si>
  <si>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</si>
  <si>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</si>
  <si>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</si>
  <si>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</si>
  <si>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</si>
  <si>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</si>
  <si>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</si>
  <si>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</si>
  <si>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</si>
  <si>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</si>
  <si>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</si>
  <si>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</si>
  <si>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</si>
  <si>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</si>
  <si>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</si>
  <si>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</si>
  <si>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</si>
  <si>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</si>
  <si>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</si>
  <si>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</si>
  <si>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</si>
  <si>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</si>
  <si>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</si>
  <si>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</si>
  <si>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</si>
  <si>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</si>
  <si>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</si>
  <si>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</si>
  <si>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</si>
  <si>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</si>
  <si>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</si>
  <si>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</si>
  <si>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</si>
  <si>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</si>
  <si>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</si>
  <si>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</si>
  <si>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</si>
  <si>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</si>
  <si>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</si>
  <si>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</si>
  <si>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</si>
  <si>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</si>
  <si>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</si>
  <si>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</si>
  <si>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</si>
  <si>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</si>
  <si>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</si>
  <si>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</si>
  <si>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</si>
  <si>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</si>
  <si>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</si>
  <si>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</si>
  <si>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</si>
  <si>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</si>
  <si>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</si>
  <si>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</si>
  <si>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</si>
  <si>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</si>
  <si>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</si>
  <si>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</si>
  <si>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</si>
  <si>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</si>
  <si>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</si>
  <si>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</si>
  <si>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</si>
  <si>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</si>
  <si>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</si>
  <si>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</si>
  <si>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</si>
  <si>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</si>
  <si>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</si>
  <si>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</si>
  <si>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</si>
  <si>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</si>
  <si>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</si>
  <si>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</si>
  <si>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</si>
  <si>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</si>
  <si>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</si>
  <si>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</si>
  <si>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</si>
  <si>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</si>
  <si>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</si>
  <si>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</si>
  <si>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</si>
  <si>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</si>
  <si>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</si>
  <si>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</si>
  <si>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</si>
  <si>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</si>
  <si>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</si>
  <si>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</si>
  <si>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</si>
  <si>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</si>
  <si>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</si>
  <si>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</si>
  <si>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</si>
  <si>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</si>
  <si>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</si>
  <si>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</si>
  <si>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</si>
  <si>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</si>
  <si>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</si>
  <si>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</si>
  <si>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</si>
  <si>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</si>
  <si>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</si>
  <si>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</si>
  <si>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</si>
  <si>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</si>
  <si>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</si>
  <si>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</si>
  <si>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</si>
  <si>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</si>
  <si>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</si>
  <si>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</si>
  <si>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</si>
  <si>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</si>
  <si>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</si>
  <si>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</si>
  <si>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no significant sediment. </t>
    </r>
  </si>
  <si>
    <t>JP BATY</t>
  </si>
  <si>
    <t>SINGH</t>
  </si>
  <si>
    <t>20180921SRT02</t>
  </si>
  <si>
    <t>LATER</t>
  </si>
  <si>
    <t>FLUSH</t>
  </si>
  <si>
    <t xml:space="preserve">The sample was slightly discoloured with no significant sediment </t>
  </si>
  <si>
    <t xml:space="preserve">The sample was clear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</si>
</sst>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34</xdr:row>
      <xdr:rowOff>153865</xdr:rowOff>
    </xdr:from>
    <xdr:to>
      <xdr:col>1</xdr:col>
      <xdr:colOff>1033096</xdr:colOff>
      <xdr:row>36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2"/>
  <sheetViews>
    <sheetView view="pageLayout" topLeftCell="A4" zoomScale="130" zoomScaleNormal="110" zoomScalePageLayoutView="130" workbookViewId="0">
      <selection activeCell="D25" sqref="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/>
    </row>
    <row r="4" spans="1:11" ht="15.75">
      <c r="B4" s="3" t="s">
        <v>58</v>
      </c>
      <c r="F4" s="8"/>
      <c r="G4" s="8"/>
      <c r="H4" s="9" t="s">
        <v>56</v>
      </c>
      <c r="J4" s="70"/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5"/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/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203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/>
      <c r="C31" s="94"/>
      <c r="K31" s="5"/>
    </row>
    <row r="32" spans="1:11">
      <c r="A32" s="4"/>
      <c r="B32" s="61" t="s">
        <v>62</v>
      </c>
      <c r="C32" s="62" t="s">
        <v>130</v>
      </c>
      <c r="D32" s="63"/>
      <c r="E32" s="63"/>
      <c r="F32" s="63"/>
      <c r="G32" s="63"/>
      <c r="H32" s="63"/>
      <c r="I32" s="63"/>
      <c r="J32" s="63"/>
      <c r="K32" s="5"/>
    </row>
    <row r="33" spans="1:11">
      <c r="A33" s="4"/>
      <c r="B33" s="55" t="s">
        <v>63</v>
      </c>
      <c r="C33" s="98" t="s">
        <v>131</v>
      </c>
      <c r="D33" s="98"/>
      <c r="E33" s="98"/>
      <c r="F33" s="98"/>
      <c r="G33" s="98"/>
      <c r="H33" s="98"/>
      <c r="I33" s="98"/>
      <c r="J33" s="98"/>
      <c r="K33" s="5"/>
    </row>
    <row r="34" spans="1:11">
      <c r="A34" s="4"/>
      <c r="B34" s="55" t="s">
        <v>24</v>
      </c>
      <c r="C34" s="99" t="s">
        <v>132</v>
      </c>
      <c r="D34" s="98"/>
      <c r="E34" s="98"/>
      <c r="F34" s="98"/>
      <c r="G34" s="98"/>
      <c r="H34" s="98"/>
      <c r="I34" s="98"/>
      <c r="J34" s="98"/>
      <c r="K34" s="5"/>
    </row>
    <row r="35" spans="1:11">
      <c r="A35" s="4"/>
      <c r="B35" s="55"/>
      <c r="C35" s="99"/>
      <c r="D35" s="98"/>
      <c r="E35" s="98"/>
      <c r="F35" s="98"/>
      <c r="G35" s="98"/>
      <c r="H35" s="98"/>
      <c r="I35" s="98"/>
      <c r="J35" s="9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201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152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 t="s">
        <v>195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25">
    <mergeCell ref="C33:J33"/>
    <mergeCell ref="C34:J34"/>
    <mergeCell ref="C35:J35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 t="s">
        <v>153</v>
      </c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3"/>
      <c r="D3" s="103"/>
      <c r="E3" s="103"/>
      <c r="F3" s="103"/>
      <c r="G3" s="8"/>
      <c r="H3" s="88" t="s">
        <v>154</v>
      </c>
      <c r="I3" s="103"/>
      <c r="J3" s="103"/>
    </row>
    <row r="4" spans="1:11" ht="22.5" customHeight="1">
      <c r="B4" s="88" t="s">
        <v>179</v>
      </c>
      <c r="C4" s="103"/>
      <c r="D4" s="103"/>
      <c r="E4" s="103"/>
      <c r="F4" s="103"/>
      <c r="G4" s="8"/>
      <c r="H4" s="88" t="s">
        <v>56</v>
      </c>
      <c r="I4" s="103"/>
      <c r="J4" s="103"/>
    </row>
    <row r="5" spans="1:11" ht="22.5" customHeight="1">
      <c r="B5" s="88" t="s">
        <v>136</v>
      </c>
      <c r="C5" s="104"/>
      <c r="D5" s="104"/>
      <c r="E5" s="104"/>
      <c r="F5" s="104"/>
      <c r="G5" s="8"/>
      <c r="H5" s="88" t="s">
        <v>177</v>
      </c>
      <c r="I5" s="103"/>
      <c r="J5" s="103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5" t="s">
        <v>156</v>
      </c>
      <c r="I11" s="96"/>
      <c r="J11" s="97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5"/>
      <c r="I13" s="96"/>
      <c r="J13" s="97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5"/>
      <c r="I14" s="96"/>
      <c r="J14" s="97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5" t="s">
        <v>68</v>
      </c>
      <c r="I15" s="96"/>
      <c r="J15" s="97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5" t="s">
        <v>156</v>
      </c>
      <c r="I16" s="96"/>
      <c r="J16" s="97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5"/>
      <c r="I17" s="96"/>
      <c r="J17" s="97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5"/>
      <c r="I18" s="96"/>
      <c r="J18" s="97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9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0" zoomScale="130" zoomScaleNormal="110" zoomScalePageLayoutView="130" workbookViewId="0">
      <selection activeCell="G32" sqref="G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43364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5"/>
      <c r="I7" s="105"/>
      <c r="J7" s="105"/>
      <c r="K7" s="5"/>
    </row>
    <row r="8" spans="1:11">
      <c r="A8" s="4"/>
      <c r="B8" s="71" t="s">
        <v>1</v>
      </c>
      <c r="C8" s="72" t="s">
        <v>2</v>
      </c>
      <c r="D8" s="72" t="s">
        <v>208</v>
      </c>
      <c r="E8" s="72" t="s">
        <v>207</v>
      </c>
      <c r="F8" s="72" t="s">
        <v>22</v>
      </c>
      <c r="G8" s="72" t="s">
        <v>28</v>
      </c>
      <c r="H8" s="106"/>
      <c r="I8" s="106"/>
      <c r="J8" s="106"/>
      <c r="K8" s="5"/>
    </row>
    <row r="9" spans="1:11">
      <c r="A9" s="4"/>
      <c r="B9" s="10" t="s">
        <v>3</v>
      </c>
      <c r="C9" s="11" t="s">
        <v>23</v>
      </c>
      <c r="D9" s="14">
        <v>6.8</v>
      </c>
      <c r="E9" s="14">
        <v>6.6</v>
      </c>
      <c r="F9" s="14">
        <v>7.1</v>
      </c>
      <c r="G9" s="14">
        <v>6.3</v>
      </c>
      <c r="H9" s="107"/>
      <c r="I9" s="107"/>
      <c r="J9" s="107"/>
      <c r="K9" s="5"/>
    </row>
    <row r="10" spans="1:11">
      <c r="A10" s="4"/>
      <c r="B10" s="10" t="s">
        <v>5</v>
      </c>
      <c r="C10" s="10" t="s">
        <v>52</v>
      </c>
      <c r="D10" s="11">
        <v>105</v>
      </c>
      <c r="E10" s="11">
        <v>70</v>
      </c>
      <c r="F10" s="11">
        <v>65</v>
      </c>
      <c r="G10" s="11">
        <v>35</v>
      </c>
      <c r="H10" s="105"/>
      <c r="I10" s="105"/>
      <c r="J10" s="105"/>
      <c r="K10" s="5"/>
    </row>
    <row r="11" spans="1:11">
      <c r="A11" s="4"/>
      <c r="B11" s="10" t="s">
        <v>6</v>
      </c>
      <c r="C11" s="10" t="s">
        <v>52</v>
      </c>
      <c r="D11" s="11">
        <v>100</v>
      </c>
      <c r="E11" s="11">
        <v>60</v>
      </c>
      <c r="F11" s="11">
        <v>5</v>
      </c>
      <c r="G11" s="11">
        <v>5</v>
      </c>
      <c r="H11" s="105"/>
      <c r="I11" s="105"/>
      <c r="J11" s="105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33.262029335284069</v>
      </c>
      <c r="E12" s="15">
        <f t="shared" ref="E12:G12" si="0">2*(E10-(5*10^(E9-10)))/(1+(0.94*10^(E9-10)))*10^(6-E9)</f>
        <v>35.152255338117584</v>
      </c>
      <c r="F12" s="15">
        <f t="shared" si="0"/>
        <v>10.313062677338415</v>
      </c>
      <c r="G12" s="15">
        <f t="shared" si="0"/>
        <v>35.075527775306789</v>
      </c>
      <c r="H12" s="108"/>
      <c r="I12" s="108"/>
      <c r="J12" s="108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-1.1999999999999993</v>
      </c>
      <c r="E13" s="14">
        <f>+E9+0.5+VLOOKUP(E10,[1]LSI!$F$2:$G$25,2)+VLOOKUP(E11,[1]LSI!$H$2:$I$25,2)-12.1</f>
        <v>-1.9000000000000004</v>
      </c>
      <c r="F13" s="14">
        <f>+F9+0.5+VLOOKUP(F10,[1]LSI!$F$2:$G$25,2)+VLOOKUP(F11,[1]LSI!$H$2:$I$25,2)-12.1</f>
        <v>-2.4000000000000004</v>
      </c>
      <c r="G13" s="14">
        <f>+G9+0.5+VLOOKUP(G10,[1]LSI!$F$2:$G$25,2)+VLOOKUP(G11,[1]LSI!$H$2:$I$25,2)-12.1</f>
        <v>-3.5</v>
      </c>
      <c r="H13" s="107"/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2.4</v>
      </c>
      <c r="E14" s="11">
        <v>4.3499999999999996</v>
      </c>
      <c r="F14" s="11">
        <v>0.67</v>
      </c>
      <c r="G14" s="11">
        <v>0.13</v>
      </c>
      <c r="H14" s="105"/>
      <c r="I14" s="105"/>
      <c r="J14" s="105"/>
      <c r="K14" s="5"/>
    </row>
    <row r="15" spans="1:11">
      <c r="A15" s="4"/>
      <c r="B15" s="10" t="s">
        <v>11</v>
      </c>
      <c r="C15" s="10" t="s">
        <v>24</v>
      </c>
      <c r="D15" s="11">
        <v>0.14000000000000001</v>
      </c>
      <c r="E15" s="11">
        <v>0.11</v>
      </c>
      <c r="F15" s="11" t="s">
        <v>40</v>
      </c>
      <c r="G15" s="11" t="s">
        <v>40</v>
      </c>
      <c r="H15" s="105"/>
      <c r="I15" s="105"/>
      <c r="J15" s="105"/>
      <c r="K15" s="5"/>
    </row>
    <row r="16" spans="1:11">
      <c r="A16" s="4"/>
      <c r="B16" s="10" t="s">
        <v>4</v>
      </c>
      <c r="C16" s="10" t="s">
        <v>24</v>
      </c>
      <c r="D16" s="11">
        <v>350</v>
      </c>
      <c r="E16" s="11">
        <v>330</v>
      </c>
      <c r="F16" s="11">
        <v>340</v>
      </c>
      <c r="G16" s="11">
        <v>350</v>
      </c>
      <c r="H16" s="105"/>
      <c r="I16" s="105"/>
      <c r="J16" s="105"/>
      <c r="K16" s="5"/>
    </row>
    <row r="17" spans="1:11">
      <c r="A17" s="4"/>
      <c r="B17" s="10" t="s">
        <v>15</v>
      </c>
      <c r="C17" s="10" t="s">
        <v>24</v>
      </c>
      <c r="D17" s="11">
        <v>105</v>
      </c>
      <c r="E17" s="11">
        <v>100</v>
      </c>
      <c r="F17" s="11">
        <v>98</v>
      </c>
      <c r="G17" s="11">
        <v>170</v>
      </c>
      <c r="H17" s="105"/>
      <c r="I17" s="105"/>
      <c r="J17" s="105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49.5</v>
      </c>
      <c r="E18" s="14">
        <f t="shared" si="1"/>
        <v>46</v>
      </c>
      <c r="F18" s="14">
        <f t="shared" si="1"/>
        <v>47.8</v>
      </c>
      <c r="G18" s="14">
        <f t="shared" si="1"/>
        <v>48.7</v>
      </c>
      <c r="H18" s="107"/>
      <c r="I18" s="107"/>
      <c r="J18" s="107"/>
      <c r="K18" s="5"/>
    </row>
    <row r="19" spans="1:11">
      <c r="A19" s="4"/>
      <c r="B19" s="10" t="s">
        <v>186</v>
      </c>
      <c r="C19" s="10" t="s">
        <v>188</v>
      </c>
      <c r="D19" s="15">
        <v>495</v>
      </c>
      <c r="E19" s="15">
        <v>460</v>
      </c>
      <c r="F19" s="15">
        <v>478</v>
      </c>
      <c r="G19" s="15">
        <v>487</v>
      </c>
      <c r="H19" s="108"/>
      <c r="I19" s="108"/>
      <c r="J19" s="108"/>
      <c r="K19" s="5"/>
    </row>
    <row r="20" spans="1:11">
      <c r="A20" s="4"/>
      <c r="B20" s="10" t="s">
        <v>18</v>
      </c>
      <c r="C20" s="10" t="s">
        <v>25</v>
      </c>
      <c r="D20" s="14">
        <v>42.9</v>
      </c>
      <c r="E20" s="14">
        <v>26.91</v>
      </c>
      <c r="F20" s="14">
        <v>2.81</v>
      </c>
      <c r="G20" s="14">
        <v>1.3</v>
      </c>
      <c r="H20" s="107"/>
      <c r="I20" s="107"/>
      <c r="J20" s="107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5"/>
      <c r="I21" s="105"/>
      <c r="J21" s="105"/>
      <c r="K21" s="5"/>
    </row>
    <row r="22" spans="1:11">
      <c r="A22" s="4"/>
      <c r="B22" s="10" t="s">
        <v>19</v>
      </c>
      <c r="C22" s="10" t="s">
        <v>55</v>
      </c>
      <c r="D22" s="14">
        <v>76.400000000000006</v>
      </c>
      <c r="E22" s="14">
        <v>86.5</v>
      </c>
      <c r="F22" s="14">
        <v>80.099999999999994</v>
      </c>
      <c r="G22" s="14">
        <v>96.5</v>
      </c>
      <c r="H22" s="107"/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5" zoomScale="130" zoomScaleNormal="110" zoomScalePageLayoutView="130" workbookViewId="0">
      <selection activeCell="E50" sqref="E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5"/>
      <c r="I8" s="96"/>
      <c r="J8" s="97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95"/>
      <c r="I9" s="96"/>
      <c r="J9" s="97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198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8" t="s">
        <v>131</v>
      </c>
      <c r="D18" s="98"/>
      <c r="E18" s="98"/>
      <c r="F18" s="98"/>
      <c r="G18" s="98"/>
      <c r="H18" s="98"/>
      <c r="I18" s="98"/>
      <c r="J18" s="98"/>
      <c r="K18" s="5"/>
    </row>
    <row r="19" spans="1:11">
      <c r="A19" s="4"/>
      <c r="B19" s="55"/>
      <c r="C19" s="99"/>
      <c r="D19" s="98"/>
      <c r="E19" s="98"/>
      <c r="F19" s="98"/>
      <c r="G19" s="98"/>
      <c r="H19" s="98"/>
      <c r="I19" s="98"/>
      <c r="J19" s="9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5" t="s">
        <v>199</v>
      </c>
      <c r="I29" s="96"/>
      <c r="J29" s="97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5" t="s">
        <v>156</v>
      </c>
      <c r="I30" s="96"/>
      <c r="J30" s="97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5"/>
      <c r="I31" s="96"/>
      <c r="J31" s="97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5"/>
      <c r="I32" s="96"/>
      <c r="J32" s="97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5"/>
      <c r="I33" s="96"/>
      <c r="J33" s="97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5"/>
      <c r="I34" s="96"/>
      <c r="J34" s="97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5"/>
      <c r="I35" s="96"/>
      <c r="J35" s="97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9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9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195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037B04-F11F-48DB-82BA-A209BE3D3C61}"/>
</file>

<file path=customXml/itemProps2.xml><?xml version="1.0" encoding="utf-8"?>
<ds:datastoreItem xmlns:ds="http://schemas.openxmlformats.org/officeDocument/2006/customXml" ds:itemID="{DD01834A-187A-4971-A193-249F03AD14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2018-09-26T04:33:23Z</dcterms:modified>
</cp:coreProperties>
</file>