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8\10 October\"/>
    </mc:Choice>
  </mc:AlternateContent>
  <xr:revisionPtr revIDLastSave="0" documentId="10_ncr:100000_{296DBCA0-A346-41FF-A6E1-4CD3930F1BBB}" xr6:coauthVersionLast="31" xr6:coauthVersionMax="31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79017"/>
</workbook>
</file>

<file path=xl/calcChain.xml><?xml version="1.0" encoding="utf-8"?>
<calcChain xmlns="http://schemas.openxmlformats.org/spreadsheetml/2006/main">
  <c r="G10" i="10" l="1"/>
  <c r="G11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G13" i="9" l="1"/>
  <c r="F13" i="9"/>
  <c r="E13" i="9"/>
  <c r="D13" i="9"/>
  <c r="G12" i="9"/>
  <c r="F12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 l="1"/>
  <c r="E18" i="9"/>
  <c r="F18" i="9"/>
  <c r="G18" i="9"/>
  <c r="E26" i="1"/>
  <c r="E25" i="1"/>
  <c r="F25" i="1"/>
  <c r="F26" i="1"/>
  <c r="D24" i="4"/>
  <c r="D25" i="4"/>
  <c r="J25" i="1"/>
  <c r="J26" i="1"/>
  <c r="D25" i="1"/>
  <c r="D26" i="1"/>
  <c r="H26" i="1"/>
  <c r="H25" i="1"/>
  <c r="G25" i="1"/>
  <c r="G26" i="1"/>
  <c r="I25" i="1"/>
  <c r="I26" i="1"/>
</calcChain>
</file>

<file path=xl/sharedStrings.xml><?xml version="1.0" encoding="utf-8"?>
<sst xmlns="http://schemas.openxmlformats.org/spreadsheetml/2006/main" count="1126" uniqueCount="209">
  <si>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</si>
  <si>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</si>
  <si>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</si>
  <si>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</si>
  <si>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</si>
  <si>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</si>
  <si>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</si>
  <si>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</si>
  <si>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</si>
  <si>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</si>
  <si>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</si>
  <si>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</si>
  <si>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</si>
  <si>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</si>
  <si>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</si>
  <si>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</si>
  <si>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</si>
  <si>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</si>
  <si>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</si>
  <si>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</si>
  <si>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</si>
  <si>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</si>
  <si>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</si>
  <si>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</si>
  <si>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</si>
  <si>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</si>
  <si>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</si>
  <si>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</si>
  <si>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</si>
  <si>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</si>
  <si>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</si>
  <si>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</si>
  <si>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</si>
  <si>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</si>
  <si>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</si>
  <si>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</si>
  <si>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</si>
  <si>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</si>
  <si>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</si>
  <si>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</si>
  <si>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</si>
  <si>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</si>
  <si>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</si>
  <si>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</si>
  <si>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</si>
  <si>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</si>
  <si>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</si>
  <si>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</si>
  <si>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</si>
  <si>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</si>
  <si>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</si>
  <si>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</si>
  <si>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</si>
  <si>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</si>
  <si>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</si>
  <si>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</si>
  <si>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</si>
  <si>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</si>
  <si>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</si>
  <si>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</si>
  <si>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</si>
  <si>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</si>
  <si>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</si>
  <si>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</si>
  <si>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</si>
  <si>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</si>
  <si>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</si>
  <si>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</si>
  <si>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</si>
  <si>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</si>
  <si>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</si>
  <si>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</si>
  <si>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</si>
  <si>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</si>
  <si>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</si>
  <si>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</si>
  <si>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</si>
  <si>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</si>
  <si>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</si>
  <si>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</si>
  <si>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</si>
  <si>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</si>
  <si>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</si>
  <si>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</si>
  <si>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</si>
  <si>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</si>
  <si>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</si>
  <si>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</si>
  <si>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</si>
  <si>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</si>
  <si>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</si>
  <si>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</si>
  <si>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</si>
  <si>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</si>
  <si>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</si>
  <si>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</si>
  <si>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</si>
  <si>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</si>
  <si>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</si>
  <si>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</si>
  <si>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</si>
  <si>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</si>
  <si>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</si>
  <si>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</si>
  <si>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</si>
  <si>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</si>
  <si>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</si>
  <si>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</si>
  <si>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</si>
  <si>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</si>
  <si>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</si>
  <si>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</si>
  <si>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</si>
  <si>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</si>
  <si>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</si>
  <si>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</si>
  <si>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</si>
  <si>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</si>
  <si>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</si>
  <si>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</si>
  <si>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</si>
  <si>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</si>
  <si>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</si>
  <si>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</si>
  <si>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</si>
  <si>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</si>
  <si>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</si>
  <si>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</si>
  <si>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</si>
  <si>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</si>
  <si>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</si>
  <si>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</si>
  <si>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</si>
  <si>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</si>
  <si>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</si>
  <si>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</si>
  <si>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</si>
  <si>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</si>
  <si>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</si>
  <si>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</si>
  <si>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</si>
  <si>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</si>
  <si>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</si>
  <si>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</si>
  <si>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</si>
  <si>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</si>
  <si>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</si>
  <si>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</si>
  <si>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</si>
  <si>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</si>
  <si>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</si>
  <si>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</si>
  <si>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</si>
  <si>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</si>
  <si>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</si>
  <si>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</si>
  <si>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</si>
  <si>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</si>
  <si>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</si>
  <si>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</si>
  <si>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</si>
  <si>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</si>
  <si>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</si>
  <si>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</si>
  <si>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</si>
  <si>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</si>
  <si>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</si>
  <si>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</si>
  <si>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</si>
  <si>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</si>
  <si>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</si>
  <si>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</si>
  <si>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</si>
  <si>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</si>
  <si>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</si>
  <si>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</si>
  <si>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</si>
  <si>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</si>
  <si>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</si>
  <si>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</si>
  <si>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</si>
  <si>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</si>
  <si>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</si>
  <si>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</si>
  <si>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</si>
  <si>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</si>
  <si>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</si>
  <si>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</si>
  <si>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</si>
  <si>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</si>
  <si>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</si>
  <si>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</si>
  <si>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</si>
  <si>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</si>
  <si>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</si>
  <si>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</si>
  <si>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</si>
  <si>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</si>
  <si>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</si>
  <si>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</si>
  <si>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</si>
  <si>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</si>
  <si>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</si>
  <si>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</si>
  <si>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JEFF HAFELE</t>
  </si>
  <si>
    <t>RX PLASTICS</t>
  </si>
  <si>
    <t>20181026SRT01</t>
  </si>
  <si>
    <t xml:space="preserve">The sample was discoloured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</si>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</sst>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8" fillId="0" borderId="0" xfId="0" applyFont="1"/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43402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43402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186</v>
      </c>
      <c r="C24" s="10" t="s">
        <v>187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186</v>
      </c>
      <c r="C25" s="10" t="s">
        <v>188</v>
      </c>
      <c r="D25" s="15"/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196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6" t="s">
        <v>131</v>
      </c>
      <c r="D37" s="96"/>
      <c r="E37" s="96"/>
      <c r="F37" s="96"/>
      <c r="G37" s="96"/>
      <c r="H37" s="96"/>
      <c r="I37" s="96"/>
      <c r="J37" s="96"/>
      <c r="K37" s="5"/>
    </row>
    <row r="38" spans="1:11">
      <c r="A38" s="4"/>
      <c r="B38" s="55" t="s">
        <v>24</v>
      </c>
      <c r="C38" s="97" t="s">
        <v>132</v>
      </c>
      <c r="D38" s="96"/>
      <c r="E38" s="96"/>
      <c r="F38" s="96"/>
      <c r="G38" s="96"/>
      <c r="H38" s="96"/>
      <c r="I38" s="96"/>
      <c r="J38" s="96"/>
      <c r="K38" s="5"/>
    </row>
    <row r="39" spans="1:11">
      <c r="A39" s="4"/>
      <c r="B39" s="55"/>
      <c r="C39" s="97"/>
      <c r="D39" s="96"/>
      <c r="E39" s="96"/>
      <c r="F39" s="96"/>
      <c r="G39" s="96"/>
      <c r="H39" s="96"/>
      <c r="I39" s="96"/>
      <c r="J39" s="96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195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186</v>
      </c>
      <c r="C19" s="92" t="s">
        <v>190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175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178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179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177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176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186</v>
      </c>
      <c r="C25" s="10" t="s">
        <v>187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186</v>
      </c>
      <c r="C26" s="10" t="s">
        <v>188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184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184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184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184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184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184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184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192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172</v>
      </c>
      <c r="B54" t="s">
        <v>174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173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191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191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173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173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43402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43402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156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156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196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6" t="s">
        <v>131</v>
      </c>
      <c r="D28" s="96"/>
      <c r="E28" s="96"/>
      <c r="F28" s="96"/>
      <c r="G28" s="96"/>
      <c r="H28" s="96"/>
      <c r="I28" s="96"/>
      <c r="J28" s="96"/>
      <c r="K28" s="5"/>
    </row>
    <row r="29" spans="1:11">
      <c r="A29" s="4"/>
      <c r="B29" s="55" t="s">
        <v>24</v>
      </c>
      <c r="C29" s="97" t="s">
        <v>132</v>
      </c>
      <c r="D29" s="96"/>
      <c r="E29" s="96"/>
      <c r="F29" s="96"/>
      <c r="G29" s="96"/>
      <c r="H29" s="96"/>
      <c r="I29" s="96"/>
      <c r="J29" s="96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197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topLeftCell="A13" zoomScale="130" zoomScaleNormal="110" zoomScalePageLayoutView="130" workbookViewId="0">
      <selection activeCell="I22" sqref="I2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205</v>
      </c>
      <c r="F3" s="8"/>
      <c r="G3" s="8"/>
      <c r="H3" s="9" t="s">
        <v>154</v>
      </c>
      <c r="J3" s="69" t="s">
        <v>206</v>
      </c>
    </row>
    <row r="4" spans="1:11" ht="15">
      <c r="B4" s="106" t="s">
        <v>204</v>
      </c>
      <c r="F4" s="8"/>
      <c r="G4" s="8"/>
      <c r="H4" s="9" t="s">
        <v>56</v>
      </c>
      <c r="J4" s="70">
        <v>43399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43402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107"/>
      <c r="I7" s="107"/>
      <c r="J7" s="107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108"/>
      <c r="I8" s="108"/>
      <c r="J8" s="108"/>
      <c r="K8" s="5"/>
    </row>
    <row r="9" spans="1:11">
      <c r="A9" s="4"/>
      <c r="B9" s="10" t="s">
        <v>3</v>
      </c>
      <c r="C9" s="11" t="s">
        <v>23</v>
      </c>
      <c r="D9" s="14">
        <v>6.4</v>
      </c>
      <c r="E9" s="14">
        <v>6.7</v>
      </c>
      <c r="F9" s="14">
        <v>6.9</v>
      </c>
      <c r="G9" s="14">
        <v>6.5</v>
      </c>
      <c r="H9" s="109"/>
      <c r="I9" s="109"/>
      <c r="J9" s="109"/>
      <c r="K9" s="5"/>
    </row>
    <row r="10" spans="1:11">
      <c r="A10" s="4"/>
      <c r="B10" s="10" t="s">
        <v>5</v>
      </c>
      <c r="C10" s="10" t="s">
        <v>52</v>
      </c>
      <c r="D10" s="11">
        <v>55</v>
      </c>
      <c r="E10" s="11">
        <v>60</v>
      </c>
      <c r="F10" s="11">
        <v>45</v>
      </c>
      <c r="G10" s="11">
        <v>10</v>
      </c>
      <c r="H10" s="107"/>
      <c r="I10" s="107"/>
      <c r="J10" s="107"/>
      <c r="K10" s="5"/>
    </row>
    <row r="11" spans="1:11">
      <c r="A11" s="4"/>
      <c r="B11" s="10" t="s">
        <v>6</v>
      </c>
      <c r="C11" s="10" t="s">
        <v>52</v>
      </c>
      <c r="D11" s="11">
        <v>35</v>
      </c>
      <c r="E11" s="11">
        <v>35</v>
      </c>
      <c r="F11" s="11">
        <v>5</v>
      </c>
      <c r="G11" s="11">
        <v>5</v>
      </c>
      <c r="H11" s="107"/>
      <c r="I11" s="107"/>
      <c r="J11" s="107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43.780451437823039</v>
      </c>
      <c r="E12" s="15">
        <f t="shared" ref="E12:G12" si="0">2*(E10-(5*10^(E9-10)))/(1+(0.94*10^(E9-10)))*10^(6-E9)</f>
        <v>23.930873562206749</v>
      </c>
      <c r="F12" s="15">
        <f t="shared" si="0"/>
        <v>11.320875764361739</v>
      </c>
      <c r="G12" s="15">
        <f t="shared" si="0"/>
        <v>6.3216761761741642</v>
      </c>
      <c r="H12" s="110"/>
      <c r="I12" s="110"/>
      <c r="J12" s="110"/>
      <c r="K12" s="5"/>
    </row>
    <row r="13" spans="1:11">
      <c r="A13" s="4"/>
      <c r="B13" s="10" t="s">
        <v>17</v>
      </c>
      <c r="C13" s="11" t="s">
        <v>23</v>
      </c>
      <c r="D13" s="14">
        <f>+D9+0.5+VLOOKUP(D10,[2]LSI!$F$2:$G$25,2)+VLOOKUP(D11,[2]LSI!$H$2:$I$25,2)-12.1</f>
        <v>-2.3999999999999986</v>
      </c>
      <c r="E13" s="14">
        <f>+E9+0.5+VLOOKUP(E10,[2]LSI!$F$2:$G$25,2)+VLOOKUP(E11,[2]LSI!$H$2:$I$25,2)-12.1</f>
        <v>-2.0999999999999996</v>
      </c>
      <c r="F13" s="14">
        <f>+F9+0.5+VLOOKUP(F10,[2]LSI!$F$2:$G$25,2)+VLOOKUP(F11,[2]LSI!$H$2:$I$25,2)-12.1</f>
        <v>-2.8000000000000007</v>
      </c>
      <c r="G13" s="14">
        <f>+G9+0.5+VLOOKUP(G10,[2]LSI!$F$2:$G$25,2)+VLOOKUP(G11,[2]LSI!$H$2:$I$25,2)-12.1</f>
        <v>-4</v>
      </c>
      <c r="H13" s="109"/>
      <c r="I13" s="109"/>
      <c r="J13" s="109"/>
      <c r="K13" s="5"/>
    </row>
    <row r="14" spans="1:11">
      <c r="A14" s="4"/>
      <c r="B14" s="10" t="s">
        <v>10</v>
      </c>
      <c r="C14" s="10" t="s">
        <v>24</v>
      </c>
      <c r="D14" s="11">
        <v>12.6</v>
      </c>
      <c r="E14" s="11">
        <v>11.2</v>
      </c>
      <c r="F14" s="11">
        <v>3.4</v>
      </c>
      <c r="G14" s="11">
        <v>0.23</v>
      </c>
      <c r="H14" s="107"/>
      <c r="I14" s="107"/>
      <c r="J14" s="107"/>
      <c r="K14" s="5"/>
    </row>
    <row r="15" spans="1:11">
      <c r="A15" s="4"/>
      <c r="B15" s="10" t="s">
        <v>11</v>
      </c>
      <c r="C15" s="10" t="s">
        <v>24</v>
      </c>
      <c r="D15" s="11">
        <v>0.2</v>
      </c>
      <c r="E15" s="11">
        <v>0.1</v>
      </c>
      <c r="F15" s="11" t="s">
        <v>40</v>
      </c>
      <c r="G15" s="11" t="s">
        <v>40</v>
      </c>
      <c r="H15" s="107"/>
      <c r="I15" s="107"/>
      <c r="J15" s="107"/>
      <c r="K15" s="5"/>
    </row>
    <row r="16" spans="1:11">
      <c r="A16" s="4"/>
      <c r="B16" s="10" t="s">
        <v>4</v>
      </c>
      <c r="C16" s="10" t="s">
        <v>24</v>
      </c>
      <c r="D16" s="11">
        <v>140</v>
      </c>
      <c r="E16" s="11">
        <v>120</v>
      </c>
      <c r="F16" s="11">
        <v>180</v>
      </c>
      <c r="G16" s="11">
        <v>190</v>
      </c>
      <c r="H16" s="107"/>
      <c r="I16" s="107"/>
      <c r="J16" s="107"/>
      <c r="K16" s="5"/>
    </row>
    <row r="17" spans="1:11">
      <c r="A17" s="4"/>
      <c r="B17" s="10" t="s">
        <v>15</v>
      </c>
      <c r="C17" s="10" t="s">
        <v>24</v>
      </c>
      <c r="D17" s="11">
        <v>25</v>
      </c>
      <c r="E17" s="11">
        <v>15</v>
      </c>
      <c r="F17" s="11">
        <v>43</v>
      </c>
      <c r="G17" s="11">
        <v>79</v>
      </c>
      <c r="H17" s="107"/>
      <c r="I17" s="107"/>
      <c r="J17" s="107"/>
      <c r="K17" s="5"/>
    </row>
    <row r="18" spans="1:11">
      <c r="A18" s="4"/>
      <c r="B18" s="10" t="s">
        <v>186</v>
      </c>
      <c r="C18" s="10" t="s">
        <v>187</v>
      </c>
      <c r="D18" s="14">
        <f t="shared" ref="D18:G18" si="1">D19/10</f>
        <v>20.100000000000001</v>
      </c>
      <c r="E18" s="14">
        <f t="shared" si="1"/>
        <v>17.5</v>
      </c>
      <c r="F18" s="14">
        <f t="shared" si="1"/>
        <v>24.9</v>
      </c>
      <c r="G18" s="14">
        <f t="shared" si="1"/>
        <v>27</v>
      </c>
      <c r="H18" s="109"/>
      <c r="I18" s="109"/>
      <c r="J18" s="109"/>
      <c r="K18" s="5"/>
    </row>
    <row r="19" spans="1:11">
      <c r="A19" s="4"/>
      <c r="B19" s="10" t="s">
        <v>186</v>
      </c>
      <c r="C19" s="10" t="s">
        <v>188</v>
      </c>
      <c r="D19" s="15">
        <v>201</v>
      </c>
      <c r="E19" s="15">
        <v>175</v>
      </c>
      <c r="F19" s="15">
        <v>249</v>
      </c>
      <c r="G19" s="15">
        <v>270</v>
      </c>
      <c r="H19" s="110"/>
      <c r="I19" s="110"/>
      <c r="J19" s="110"/>
      <c r="K19" s="5"/>
    </row>
    <row r="20" spans="1:11">
      <c r="A20" s="4"/>
      <c r="B20" s="10" t="s">
        <v>18</v>
      </c>
      <c r="C20" s="10" t="s">
        <v>25</v>
      </c>
      <c r="D20" s="14">
        <v>36.840000000000003</v>
      </c>
      <c r="E20" s="14">
        <v>33.89</v>
      </c>
      <c r="F20" s="14" t="s">
        <v>41</v>
      </c>
      <c r="G20" s="14" t="s">
        <v>41</v>
      </c>
      <c r="H20" s="109"/>
      <c r="I20" s="109"/>
      <c r="J20" s="109"/>
      <c r="K20" s="5"/>
    </row>
    <row r="21" spans="1:11">
      <c r="A21" s="4"/>
      <c r="B21" s="10" t="s">
        <v>166</v>
      </c>
      <c r="C21" s="10" t="s">
        <v>167</v>
      </c>
      <c r="D21" s="11">
        <v>470</v>
      </c>
      <c r="E21" s="11">
        <v>520</v>
      </c>
      <c r="F21" s="11" t="s">
        <v>38</v>
      </c>
      <c r="G21" s="11" t="s">
        <v>38</v>
      </c>
      <c r="H21" s="107"/>
      <c r="I21" s="107"/>
      <c r="J21" s="107"/>
      <c r="K21" s="5"/>
    </row>
    <row r="22" spans="1:11">
      <c r="A22" s="4"/>
      <c r="B22" s="10" t="s">
        <v>19</v>
      </c>
      <c r="C22" s="10" t="s">
        <v>55</v>
      </c>
      <c r="D22" s="14">
        <v>13</v>
      </c>
      <c r="E22" s="14">
        <v>11.3</v>
      </c>
      <c r="F22" s="14">
        <v>48.1</v>
      </c>
      <c r="G22" s="14">
        <v>96.9</v>
      </c>
      <c r="H22" s="109"/>
      <c r="I22" s="109"/>
      <c r="J22" s="109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197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B3" sqref="B3: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43402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43402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186</v>
      </c>
      <c r="C25" s="10" t="s">
        <v>187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186</v>
      </c>
      <c r="C26" s="10" t="s">
        <v>188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200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197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D35:J36</xm:sqref>
        </x14:dataValidation>
        <x14:dataValidation type="list" allowBlank="1" showInputMessage="1" showErrorMessage="1" xr:uid="{F5E060C1-A1BB-4385-9E8A-F05BF89E61B4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6FE2BEF3-1E06-4E11-B142-DB65B9E291B8}">
          <x14:formula1>
            <xm:f>'P:\AA - Team File\Analysis\2018\08 August\[R20180823ECO01 KUMEU PLUMBING - BARFOOT &amp; THOMPSOM.xlsx]Data'!#REF!</xm:f>
          </x14:formula1>
          <xm:sqref>D33:J34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43402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95" t="s">
        <v>203</v>
      </c>
      <c r="K16" s="5"/>
    </row>
    <row r="17" spans="1:11">
      <c r="A17" s="4"/>
      <c r="B17" s="79" t="s">
        <v>198</v>
      </c>
      <c r="K17" s="5"/>
    </row>
    <row r="18" spans="1:11">
      <c r="A18" s="4"/>
      <c r="B18" s="79" t="s">
        <v>185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6" t="s">
        <v>131</v>
      </c>
      <c r="D21" s="96"/>
      <c r="E21" s="96"/>
      <c r="F21" s="96"/>
      <c r="G21" s="96"/>
      <c r="H21" s="96"/>
      <c r="I21" s="96"/>
      <c r="J21" s="96"/>
      <c r="K21" s="5"/>
    </row>
    <row r="22" spans="1:11">
      <c r="A22" s="4"/>
      <c r="B22" s="55"/>
      <c r="C22" s="97"/>
      <c r="D22" s="96"/>
      <c r="E22" s="96"/>
      <c r="F22" s="96"/>
      <c r="G22" s="96"/>
      <c r="H22" s="96"/>
      <c r="I22" s="96"/>
      <c r="J22" s="96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197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3" operator="equal">
      <formula>"Above MAV"</formula>
    </cfRule>
    <cfRule type="cellIs" dxfId="12" priority="4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6FB12143-093F-4B12-8B52-FC1FFF1B2881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193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43402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43402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186</v>
      </c>
      <c r="C24" s="10" t="s">
        <v>187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186</v>
      </c>
      <c r="C25" s="10" t="s">
        <v>188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199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156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196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194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6" t="s">
        <v>131</v>
      </c>
      <c r="D46" s="96"/>
      <c r="E46" s="96"/>
      <c r="F46" s="96"/>
      <c r="G46" s="96"/>
      <c r="H46" s="96"/>
      <c r="I46" s="96"/>
      <c r="J46" s="96"/>
      <c r="K46" s="5"/>
    </row>
    <row r="47" spans="1:11">
      <c r="A47" s="4"/>
      <c r="B47" s="55" t="s">
        <v>24</v>
      </c>
      <c r="C47" s="97" t="s">
        <v>132</v>
      </c>
      <c r="D47" s="96"/>
      <c r="E47" s="96"/>
      <c r="F47" s="96"/>
      <c r="G47" s="96"/>
      <c r="H47" s="96"/>
      <c r="I47" s="96"/>
      <c r="J47" s="96"/>
      <c r="K47" s="5"/>
    </row>
    <row r="48" spans="1:11">
      <c r="A48" s="4"/>
      <c r="B48" s="55"/>
      <c r="C48" s="97"/>
      <c r="D48" s="96"/>
      <c r="E48" s="96"/>
      <c r="F48" s="96"/>
      <c r="G48" s="96"/>
      <c r="H48" s="96"/>
      <c r="I48" s="96"/>
      <c r="J48" s="96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195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186</v>
      </c>
      <c r="C23" s="92" t="s">
        <v>190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184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184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184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184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184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184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184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163</v>
      </c>
      <c r="I9" s="90" t="s">
        <v>164</v>
      </c>
      <c r="J9" s="90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186</v>
      </c>
      <c r="C17" s="92" t="s">
        <v>190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D8FD9F-E93A-46C4-BF1C-E5AD583C0BA6}"/>
</file>

<file path=customXml/itemProps2.xml><?xml version="1.0" encoding="utf-8"?>
<ds:datastoreItem xmlns:ds="http://schemas.openxmlformats.org/officeDocument/2006/customXml" ds:itemID="{E251488A-078F-489E-A66E-2DB7B49BA9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2018-10-03T23:00:59Z</cp:lastPrinted>
  <dcterms:created xsi:type="dcterms:W3CDTF">2017-07-10T05:27:40Z</dcterms:created>
  <dcterms:modified xsi:type="dcterms:W3CDTF">2018-10-29T00:17:31Z</dcterms:modified>
</cp:coreProperties>
</file>