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0 October\"/>
    </mc:Choice>
  </mc:AlternateContent>
  <xr:revisionPtr revIDLastSave="0" documentId="10_ncr:100000_{A282E23D-D724-4F81-ABC7-A31F2221C995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D26" i="1"/>
  <c r="D25" i="1"/>
  <c r="F26" i="1"/>
  <c r="F25" i="1"/>
  <c r="G25" i="1"/>
  <c r="G26" i="1"/>
  <c r="J26" i="1"/>
  <c r="J25" i="1"/>
  <c r="H25" i="1"/>
  <c r="H26" i="1"/>
  <c r="I25" i="1"/>
  <c r="I26" i="1"/>
  <c r="E26" i="1"/>
  <c r="E25" i="1"/>
  <c r="D25" i="4"/>
  <c r="D24" i="4"/>
</calcChain>
</file>

<file path=xl/sharedStrings.xml><?xml version="1.0" encoding="utf-8"?>
<sst xmlns="http://schemas.openxmlformats.org/spreadsheetml/2006/main" count="1128" uniqueCount="210">
  <si>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</si>
  <si>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</si>
  <si>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</si>
  <si>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</si>
  <si>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</si>
  <si>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</si>
  <si>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</si>
  <si>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</si>
  <si>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</si>
  <si>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</si>
  <si>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</si>
  <si>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</si>
  <si>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</si>
  <si>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</si>
  <si>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</si>
  <si>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</si>
  <si>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</si>
  <si>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</si>
  <si>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</si>
  <si>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</si>
  <si>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</si>
  <si>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</si>
  <si>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</si>
  <si>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</si>
  <si>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</si>
  <si>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</si>
  <si>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</si>
  <si>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</si>
  <si>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</si>
  <si>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</si>
  <si>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</si>
  <si>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</si>
  <si>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</si>
  <si>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</si>
  <si>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</si>
  <si>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</si>
  <si>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</si>
  <si>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</si>
  <si>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</si>
  <si>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</si>
  <si>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</si>
  <si>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</si>
  <si>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</si>
  <si>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</si>
  <si>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</si>
  <si>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</si>
  <si>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</si>
  <si>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</si>
  <si>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</si>
  <si>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</si>
  <si>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</si>
  <si>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</si>
  <si>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</si>
  <si>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</si>
  <si>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</si>
  <si>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</si>
  <si>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</si>
  <si>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</si>
  <si>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</si>
  <si>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</si>
  <si>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</si>
  <si>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</si>
  <si>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</si>
  <si>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</si>
  <si>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</si>
  <si>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</si>
  <si>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</si>
  <si>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</si>
  <si>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</si>
  <si>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</si>
  <si>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</si>
  <si>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</si>
  <si>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</si>
  <si>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</si>
  <si>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</si>
  <si>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</si>
  <si>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</si>
  <si>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</si>
  <si>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</si>
  <si>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</si>
  <si>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</si>
  <si>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</si>
  <si>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</si>
  <si>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</si>
  <si>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</si>
  <si>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</si>
  <si>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</si>
  <si>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</si>
  <si>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</si>
  <si>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</si>
  <si>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</si>
  <si>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</si>
  <si>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</si>
  <si>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</si>
  <si>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</si>
  <si>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</si>
  <si>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</si>
  <si>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</si>
  <si>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</si>
  <si>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</si>
  <si>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</si>
  <si>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</si>
  <si>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</si>
  <si>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</si>
  <si>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</si>
  <si>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</si>
  <si>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</si>
  <si>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</si>
  <si>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</si>
  <si>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</si>
  <si>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</si>
  <si>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</si>
  <si>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</si>
  <si>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</si>
  <si>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</si>
  <si>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</si>
  <si>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</si>
  <si>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</si>
  <si>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</si>
  <si>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</si>
  <si>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</si>
  <si>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</si>
  <si>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</si>
  <si>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</si>
  <si>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</si>
  <si>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</si>
  <si>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</si>
  <si>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</si>
  <si>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</si>
  <si>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</si>
  <si>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</si>
  <si>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</si>
  <si>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</si>
  <si>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</si>
  <si>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</si>
  <si>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</si>
  <si>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</si>
  <si>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</si>
  <si>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</si>
  <si>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</si>
  <si>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</si>
  <si>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</si>
  <si>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</si>
  <si>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</si>
  <si>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</si>
  <si>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</si>
  <si>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</si>
  <si>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</si>
  <si>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</si>
  <si>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</si>
  <si>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</si>
  <si>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</si>
  <si>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</si>
  <si>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</si>
  <si>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</si>
  <si>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</si>
  <si>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</si>
  <si>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</si>
  <si>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</si>
  <si>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</si>
  <si>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</si>
  <si>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</si>
  <si>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</si>
  <si>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</si>
  <si>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</si>
  <si>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</si>
  <si>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</si>
  <si>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</si>
  <si>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</si>
  <si>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</si>
  <si>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</si>
  <si>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</si>
  <si>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</si>
  <si>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</si>
  <si>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</si>
  <si>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</si>
  <si>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</si>
  <si>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</si>
  <si>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</si>
  <si>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</si>
  <si>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</si>
  <si>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</si>
  <si>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</si>
  <si>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</si>
  <si>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</si>
  <si>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</si>
  <si>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</si>
  <si>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</si>
  <si>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</si>
  <si>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</si>
  <si>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</si>
  <si>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</si>
  <si>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</si>
  <si>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</si>
  <si>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</si>
  <si>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</si>
  <si>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</si>
  <si>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</si>
  <si>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</si>
  <si>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</si>
  <si>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</si>
  <si>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</si>
  <si>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</si>
  <si>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</si>
  <si>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</si>
  <si>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DAIRY PRO</t>
  </si>
  <si>
    <t>M. MOELLER</t>
  </si>
  <si>
    <t xml:space="preserve">The sample was clear with some significant sediment 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</si>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</sst>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43409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43409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43409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43409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17" zoomScale="130" zoomScaleNormal="110" zoomScalePageLayoutView="130" workbookViewId="0">
      <selection activeCell="D30" sqref="D3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200</v>
      </c>
    </row>
    <row r="4" spans="1:11" ht="15.75">
      <c r="B4" s="3" t="s">
        <v>206</v>
      </c>
      <c r="F4" s="8"/>
      <c r="G4" s="8"/>
      <c r="H4" s="9" t="s">
        <v>56</v>
      </c>
      <c r="J4" s="70">
        <f ca="1">TODAY()</f>
        <v>43409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43409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6.1</v>
      </c>
      <c r="E9" s="14">
        <v>6</v>
      </c>
      <c r="F9" s="14">
        <v>6.8</v>
      </c>
      <c r="G9" s="14">
        <v>6.3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50</v>
      </c>
      <c r="E10" s="11">
        <v>40</v>
      </c>
      <c r="F10" s="11">
        <v>50</v>
      </c>
      <c r="G10" s="11">
        <v>15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35</v>
      </c>
      <c r="E11" s="11">
        <v>35</v>
      </c>
      <c r="F11" s="11" t="s">
        <v>38</v>
      </c>
      <c r="G11" s="11" t="s">
        <v>38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79.422424703008062</v>
      </c>
      <c r="E12" s="15">
        <f t="shared" ref="E12:G12" si="0">2*(E10-(5*10^(E9-10)))/(1+(0.94*10^(E9-10)))*10^(6-E9)</f>
        <v>79.991480800804723</v>
      </c>
      <c r="F12" s="15">
        <f t="shared" si="0"/>
        <v>15.838538089193928</v>
      </c>
      <c r="G12" s="15">
        <f t="shared" si="0"/>
        <v>15.031797725142615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-2.7000000000000011</v>
      </c>
      <c r="E13" s="14">
        <f>+E9+0.5+VLOOKUP(E10,[2]LSI!$F$2:$G$25,2)+VLOOKUP(E11,[2]LSI!$H$2:$I$25,2)-12.1</f>
        <v>-3</v>
      </c>
      <c r="F13" s="14">
        <v>-2.8000000000000007</v>
      </c>
      <c r="G13" s="14">
        <v>-4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1.4</v>
      </c>
      <c r="E14" s="11">
        <v>1.26</v>
      </c>
      <c r="F14" s="11">
        <v>0.12</v>
      </c>
      <c r="G14" s="11">
        <v>0.05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0.21</v>
      </c>
      <c r="E15" s="11">
        <v>0.04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150</v>
      </c>
      <c r="E16" s="11">
        <v>160</v>
      </c>
      <c r="F16" s="11">
        <v>190</v>
      </c>
      <c r="G16" s="11">
        <v>170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53</v>
      </c>
      <c r="E17" s="11">
        <v>49</v>
      </c>
      <c r="F17" s="11">
        <v>64</v>
      </c>
      <c r="G17" s="11">
        <v>83</v>
      </c>
      <c r="H17" s="106"/>
      <c r="I17" s="106"/>
      <c r="J17" s="106"/>
      <c r="K17" s="5"/>
    </row>
    <row r="18" spans="1:11">
      <c r="A18" s="4"/>
      <c r="B18" s="10" t="s">
        <v>186</v>
      </c>
      <c r="C18" s="10" t="s">
        <v>187</v>
      </c>
      <c r="D18" s="14">
        <f t="shared" ref="D18:G18" si="1">D19/10</f>
        <v>20.9</v>
      </c>
      <c r="E18" s="14">
        <f t="shared" si="1"/>
        <v>22.1</v>
      </c>
      <c r="F18" s="14">
        <f t="shared" si="1"/>
        <v>26.2</v>
      </c>
      <c r="G18" s="14">
        <f t="shared" si="1"/>
        <v>24.2</v>
      </c>
      <c r="H18" s="108"/>
      <c r="I18" s="108"/>
      <c r="J18" s="108"/>
      <c r="K18" s="5"/>
    </row>
    <row r="19" spans="1:11">
      <c r="A19" s="4"/>
      <c r="B19" s="10" t="s">
        <v>186</v>
      </c>
      <c r="C19" s="10" t="s">
        <v>188</v>
      </c>
      <c r="D19" s="15">
        <v>209</v>
      </c>
      <c r="E19" s="15">
        <v>221</v>
      </c>
      <c r="F19" s="15">
        <v>262</v>
      </c>
      <c r="G19" s="15">
        <v>242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3.28</v>
      </c>
      <c r="E20" s="14">
        <v>11.6</v>
      </c>
      <c r="F20" s="14">
        <v>1.29</v>
      </c>
      <c r="G20" s="14">
        <v>0.8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97.3</v>
      </c>
      <c r="E22" s="14">
        <v>96.6</v>
      </c>
      <c r="F22" s="14">
        <v>87.2</v>
      </c>
      <c r="G22" s="14">
        <v>98.2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43409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43409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43409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204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43409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43409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199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6" t="s">
        <v>131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 t="s">
        <v>24</v>
      </c>
      <c r="C47" s="97" t="s">
        <v>132</v>
      </c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55"/>
      <c r="C48" s="97"/>
      <c r="D48" s="96"/>
      <c r="E48" s="96"/>
      <c r="F48" s="96"/>
      <c r="G48" s="96"/>
      <c r="H48" s="96"/>
      <c r="I48" s="96"/>
      <c r="J48" s="96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995AB8-2E33-4173-8521-2936F6BFA6AB}"/>
</file>

<file path=customXml/itemProps2.xml><?xml version="1.0" encoding="utf-8"?>
<ds:datastoreItem xmlns:ds="http://schemas.openxmlformats.org/officeDocument/2006/customXml" ds:itemID="{3CAD738A-FE57-4456-B7A7-DBA2FE35ED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2018-11-04T19:40:37Z</dcterms:modified>
</cp:coreProperties>
</file>