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3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11 November\"/>
    </mc:Choice>
  </mc:AlternateContent>
  <xr:revisionPtr revIDLastSave="0" documentId="10_ncr:100000_{ACD76DA1-FE4B-4D71-B3EE-65477A165F13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  <externalReference r:id="rId18"/>
  </externalReferences>
  <calcPr calcId="179017"/>
</workbook>
</file>

<file path=xl/calcChain.xml><?xml version="1.0" encoding="utf-8"?>
<calcChain xmlns="http://schemas.openxmlformats.org/spreadsheetml/2006/main">
  <c r="G10" i="10" l="1"/>
  <c r="G11" i="10"/>
  <c r="J5" i="17" l="1"/>
  <c r="J4" i="17"/>
  <c r="D24" i="17"/>
  <c r="D14" i="17"/>
  <c r="D13" i="17"/>
  <c r="D12" i="17"/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E13" i="9" l="1"/>
  <c r="D13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G18" i="9"/>
  <c r="G26" i="1"/>
  <c r="G25" i="1"/>
  <c r="I26" i="1"/>
  <c r="I25" i="1"/>
  <c r="F26" i="1"/>
  <c r="F25" i="1"/>
  <c r="D25" i="4"/>
  <c r="D24" i="4"/>
  <c r="D25" i="1"/>
  <c r="D26" i="1"/>
  <c r="H26" i="1"/>
  <c r="H25" i="1"/>
  <c r="J26" i="1"/>
  <c r="J25" i="1"/>
  <c r="E25" i="1"/>
  <c r="E26" i="1"/>
</calcChain>
</file>

<file path=xl/sharedStrings.xml><?xml version="1.0" encoding="utf-8"?>
<sst xmlns="http://schemas.openxmlformats.org/spreadsheetml/2006/main" count="1131" uniqueCount="209">
  <si>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</si>
  <si>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</si>
  <si>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</si>
  <si>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</si>
  <si>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</si>
  <si>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</si>
  <si>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</si>
  <si>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</si>
  <si>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</si>
  <si>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</si>
  <si>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</si>
  <si>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</si>
  <si>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</si>
  <si>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</si>
  <si>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</si>
  <si>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</si>
  <si>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</si>
  <si>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</si>
  <si>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</si>
  <si>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</si>
  <si>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</si>
  <si>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</si>
  <si>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</si>
  <si>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</si>
  <si>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</si>
  <si>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</si>
  <si>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</si>
  <si>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</si>
  <si>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</si>
  <si>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</si>
  <si>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</si>
  <si>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</si>
  <si>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</si>
  <si>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</si>
  <si>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</si>
  <si>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</si>
  <si>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</si>
  <si>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</si>
  <si>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</si>
  <si>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</si>
  <si>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</si>
  <si>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</si>
  <si>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</si>
  <si>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</si>
  <si>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</si>
  <si>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</si>
  <si>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</si>
  <si>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</si>
  <si>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</si>
  <si>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</si>
  <si>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</si>
  <si>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</si>
  <si>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</si>
  <si>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</si>
  <si>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</si>
  <si>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</si>
  <si>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</si>
  <si>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</si>
  <si>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</si>
  <si>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</si>
  <si>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</si>
  <si>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</si>
  <si>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</si>
  <si>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</si>
  <si>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</si>
  <si>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</si>
  <si>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</si>
  <si>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</si>
  <si>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</si>
  <si>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</si>
  <si>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</si>
  <si>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</si>
  <si>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</si>
  <si>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</si>
  <si>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</si>
  <si>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</si>
  <si>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</si>
  <si>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</si>
  <si>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</si>
  <si>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</si>
  <si>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</si>
  <si>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</si>
  <si>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</si>
  <si>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</si>
  <si>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</si>
  <si>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</si>
  <si>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</si>
  <si>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</si>
  <si>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</si>
  <si>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</si>
  <si>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</si>
  <si>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</si>
  <si>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</si>
  <si>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</si>
  <si>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</si>
  <si>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</si>
  <si>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</si>
  <si>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</si>
  <si>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</si>
  <si>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</si>
  <si>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</si>
  <si>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</si>
  <si>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</si>
  <si>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</si>
  <si>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</si>
  <si>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</si>
  <si>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</si>
  <si>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</si>
  <si>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</si>
  <si>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</si>
  <si>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</si>
  <si>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</si>
  <si>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</si>
  <si>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</si>
  <si>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</si>
  <si>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</si>
  <si>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</si>
  <si>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</si>
  <si>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</si>
  <si>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</si>
  <si>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</si>
  <si>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</si>
  <si>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</si>
  <si>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</si>
  <si>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</si>
  <si>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</si>
  <si>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</si>
  <si>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</si>
  <si>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</si>
  <si>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</si>
  <si>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</si>
  <si>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</si>
  <si>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</si>
  <si>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</si>
  <si>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</si>
  <si>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</si>
  <si>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</si>
  <si>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</si>
  <si>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</si>
  <si>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</si>
  <si>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</si>
  <si>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</si>
  <si>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</si>
  <si>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</si>
  <si>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</si>
  <si>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</si>
  <si>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</si>
  <si>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</si>
  <si>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</si>
  <si>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</si>
  <si>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</si>
  <si>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</si>
  <si>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</si>
  <si>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</si>
  <si>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</si>
  <si>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</si>
  <si>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</si>
  <si>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</si>
  <si>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</si>
  <si>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</si>
  <si>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</si>
  <si>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</si>
  <si>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</si>
  <si>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</si>
  <si>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</si>
  <si>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</si>
  <si>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</si>
  <si>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</si>
  <si>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</si>
  <si>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</si>
  <si>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</si>
  <si>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</si>
  <si>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</si>
  <si>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</si>
  <si>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</si>
  <si>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</si>
  <si>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</si>
  <si>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</si>
  <si>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</si>
  <si>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</si>
  <si>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</si>
  <si>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</si>
  <si>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</si>
  <si>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</si>
  <si>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</si>
  <si>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</si>
  <si>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</si>
  <si>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</si>
  <si>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</si>
  <si>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</si>
  <si>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</si>
  <si>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</si>
  <si>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</si>
  <si>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</si>
  <si>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</si>
  <si>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</si>
  <si>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</si>
  <si>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</si>
  <si>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</si>
  <si>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</si>
  <si>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</si>
  <si>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</si>
  <si>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</si>
  <si>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t xml:space="preserve">The Most Probable Number (MPN) count uses reference method APHA 9221 C, Table 9221:III </t>
  </si>
  <si>
    <t>MCQUINN PUMPS</t>
  </si>
  <si>
    <t>MANGAWHAI PARK</t>
  </si>
  <si>
    <t>20181105SRT01</t>
  </si>
  <si>
    <t xml:space="preserve">The sample was clear with no significant sediment </t>
  </si>
  <si>
    <t xml:space="preserve">The sample was slightly discoloured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</si>
</sst>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3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38</xdr:row>
      <xdr:rowOff>153865</xdr:rowOff>
    </xdr:from>
    <xdr:to>
      <xdr:col>1</xdr:col>
      <xdr:colOff>1033096</xdr:colOff>
      <xdr:row>40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47</xdr:row>
      <xdr:rowOff>153865</xdr:rowOff>
    </xdr:from>
    <xdr:to>
      <xdr:col>1</xdr:col>
      <xdr:colOff>1033096</xdr:colOff>
      <xdr:row>49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02ECO02%20WARREN%20ELMORE%20-%20STUDI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+D8+0.5+VLOOKUP(D9,[1]LSI!$F$2:$G$25,2)+VLOOKUP(D10,[1]LSI!$H$2:$I$25,2)-12.1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168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196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4"/>
      <c r="C35" s="94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6" t="s">
        <v>131</v>
      </c>
      <c r="D37" s="96"/>
      <c r="E37" s="96"/>
      <c r="F37" s="96"/>
      <c r="G37" s="96"/>
      <c r="H37" s="96"/>
      <c r="I37" s="96"/>
      <c r="J37" s="96"/>
      <c r="K37" s="5"/>
    </row>
    <row r="38" spans="1:11">
      <c r="A38" s="4"/>
      <c r="B38" s="55" t="s">
        <v>24</v>
      </c>
      <c r="C38" s="97" t="s">
        <v>132</v>
      </c>
      <c r="D38" s="96"/>
      <c r="E38" s="96"/>
      <c r="F38" s="96"/>
      <c r="G38" s="96"/>
      <c r="H38" s="96"/>
      <c r="I38" s="96"/>
      <c r="J38" s="96"/>
      <c r="K38" s="5"/>
    </row>
    <row r="39" spans="1:11">
      <c r="A39" s="4"/>
      <c r="B39" s="55"/>
      <c r="C39" s="97"/>
      <c r="D39" s="96"/>
      <c r="E39" s="96"/>
      <c r="F39" s="96"/>
      <c r="G39" s="96"/>
      <c r="H39" s="96"/>
      <c r="I39" s="96"/>
      <c r="J39" s="96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195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  <mergeCell ref="C37:J37"/>
    <mergeCell ref="C38:J38"/>
    <mergeCell ref="C39:J39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</mergeCells>
  <conditionalFormatting sqref="G8:G29">
    <cfRule type="cellIs" dxfId="29" priority="9" operator="equal">
      <formula>"Above MAV"</formula>
    </cfRule>
    <cfRule type="cellIs" dxfId="28" priority="10" operator="equal">
      <formula>"ALERT"</formula>
    </cfRule>
  </conditionalFormatting>
  <conditionalFormatting sqref="F24">
    <cfRule type="cellIs" dxfId="27" priority="7" operator="equal">
      <formula>"Above MAV"</formula>
    </cfRule>
    <cfRule type="cellIs" dxfId="26" priority="8" operator="equal">
      <formula>"ALERT"</formula>
    </cfRule>
  </conditionalFormatting>
  <conditionalFormatting sqref="E24">
    <cfRule type="cellIs" dxfId="25" priority="5" operator="equal">
      <formula>"Above MAV"</formula>
    </cfRule>
    <cfRule type="cellIs" dxfId="24" priority="6" operator="equal">
      <formula>"ALERT"</formula>
    </cfRule>
  </conditionalFormatting>
  <conditionalFormatting sqref="E25">
    <cfRule type="cellIs" dxfId="23" priority="3" operator="equal">
      <formula>"Above MAV"</formula>
    </cfRule>
    <cfRule type="cellIs" dxfId="22" priority="4" operator="equal">
      <formula>"ALERT"</formula>
    </cfRule>
  </conditionalFormatting>
  <conditionalFormatting sqref="F25">
    <cfRule type="cellIs" dxfId="21" priority="1" operator="equal">
      <formula>"Above MAV"</formula>
    </cfRule>
    <cfRule type="cellIs" dxfId="20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179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177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6" t="s">
        <v>131</v>
      </c>
      <c r="D28" s="96"/>
      <c r="E28" s="96"/>
      <c r="F28" s="96"/>
      <c r="G28" s="96"/>
      <c r="H28" s="96"/>
      <c r="I28" s="96"/>
      <c r="J28" s="96"/>
      <c r="K28" s="5"/>
    </row>
    <row r="29" spans="1:11">
      <c r="A29" s="4"/>
      <c r="B29" s="55" t="s">
        <v>24</v>
      </c>
      <c r="C29" s="97" t="s">
        <v>132</v>
      </c>
      <c r="D29" s="96"/>
      <c r="E29" s="96"/>
      <c r="F29" s="96"/>
      <c r="G29" s="96"/>
      <c r="H29" s="96"/>
      <c r="I29" s="96"/>
      <c r="J29" s="96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H13:J13"/>
    <mergeCell ref="H14:J14"/>
    <mergeCell ref="H15:J15"/>
    <mergeCell ref="G7:J7"/>
    <mergeCell ref="H8:J8"/>
    <mergeCell ref="H10:J10"/>
    <mergeCell ref="H9:J9"/>
    <mergeCell ref="H11:J11"/>
    <mergeCell ref="H12:J12"/>
    <mergeCell ref="C28:J28"/>
    <mergeCell ref="C29:J29"/>
    <mergeCell ref="H18:J18"/>
    <mergeCell ref="H16:J16"/>
    <mergeCell ref="H17:J17"/>
  </mergeCells>
  <conditionalFormatting sqref="G8 G10 G13:G19">
    <cfRule type="cellIs" dxfId="19" priority="5" operator="equal">
      <formula>"Above MAV"</formula>
    </cfRule>
    <cfRule type="cellIs" dxfId="18" priority="6" operator="equal">
      <formula>"ALERT"</formula>
    </cfRule>
  </conditionalFormatting>
  <conditionalFormatting sqref="G9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G11:G12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9"/>
  <sheetViews>
    <sheetView tabSelected="1" view="pageLayout" zoomScale="130" zoomScaleNormal="110" zoomScalePageLayoutView="130" workbookViewId="0">
      <selection activeCell="G21" sqref="G21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 t="s">
        <v>206</v>
      </c>
    </row>
    <row r="4" spans="1:11" ht="15.75">
      <c r="B4" s="3" t="s">
        <v>205</v>
      </c>
      <c r="F4" s="8"/>
      <c r="G4" s="8"/>
      <c r="H4" s="9" t="s">
        <v>56</v>
      </c>
      <c r="J4" s="70">
        <v>43409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43413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106"/>
      <c r="I7" s="106"/>
      <c r="J7" s="106"/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107"/>
      <c r="I8" s="107"/>
      <c r="J8" s="107"/>
      <c r="K8" s="5"/>
    </row>
    <row r="9" spans="1:11">
      <c r="A9" s="4"/>
      <c r="B9" s="10" t="s">
        <v>3</v>
      </c>
      <c r="C9" s="11" t="s">
        <v>23</v>
      </c>
      <c r="D9" s="14">
        <v>7.5</v>
      </c>
      <c r="E9" s="14">
        <v>7.6</v>
      </c>
      <c r="F9" s="14">
        <v>7.9</v>
      </c>
      <c r="G9" s="14">
        <v>7.4</v>
      </c>
      <c r="H9" s="108"/>
      <c r="I9" s="108"/>
      <c r="J9" s="108"/>
      <c r="K9" s="5"/>
    </row>
    <row r="10" spans="1:11">
      <c r="A10" s="4"/>
      <c r="B10" s="10" t="s">
        <v>5</v>
      </c>
      <c r="C10" s="10" t="s">
        <v>52</v>
      </c>
      <c r="D10" s="11">
        <v>205</v>
      </c>
      <c r="E10" s="11">
        <v>250</v>
      </c>
      <c r="F10" s="11">
        <v>220</v>
      </c>
      <c r="G10" s="11">
        <v>40</v>
      </c>
      <c r="H10" s="106"/>
      <c r="I10" s="106"/>
      <c r="J10" s="106"/>
      <c r="K10" s="5"/>
    </row>
    <row r="11" spans="1:11">
      <c r="A11" s="4"/>
      <c r="B11" s="10" t="s">
        <v>6</v>
      </c>
      <c r="C11" s="10" t="s">
        <v>52</v>
      </c>
      <c r="D11" s="11">
        <v>30</v>
      </c>
      <c r="E11" s="11">
        <v>30</v>
      </c>
      <c r="F11" s="11" t="s">
        <v>38</v>
      </c>
      <c r="G11" s="11" t="s">
        <v>38</v>
      </c>
      <c r="H11" s="106"/>
      <c r="I11" s="106"/>
      <c r="J11" s="106"/>
      <c r="K11" s="5"/>
    </row>
    <row r="12" spans="1:11">
      <c r="A12" s="4"/>
      <c r="B12" s="10" t="s">
        <v>14</v>
      </c>
      <c r="C12" s="10" t="s">
        <v>53</v>
      </c>
      <c r="D12" s="15">
        <f>2*(D10-(5*10^(D9-10)))/(1+(0.94*10^(D9-10)))*10^(6-D9)</f>
        <v>12.925915592621529</v>
      </c>
      <c r="E12" s="15">
        <f t="shared" ref="E12:J12" si="0">2*(E10-(5*10^(E9-10)))/(1+(0.94*10^(E9-10)))*10^(6-E9)</f>
        <v>12.511611113811806</v>
      </c>
      <c r="F12" s="15">
        <v>5.4972257565620755</v>
      </c>
      <c r="G12" s="15">
        <v>3.1763574342357335</v>
      </c>
      <c r="H12" s="109"/>
      <c r="I12" s="109"/>
      <c r="J12" s="109"/>
      <c r="K12" s="5"/>
    </row>
    <row r="13" spans="1:11">
      <c r="A13" s="4"/>
      <c r="B13" s="10" t="s">
        <v>17</v>
      </c>
      <c r="C13" s="11" t="s">
        <v>23</v>
      </c>
      <c r="D13" s="14">
        <f>+D9+0.5+VLOOKUP(D10,[2]LSI!$F$2:$G$25,2)+VLOOKUP(D11,[2]LSI!$H$2:$I$25,2)-12.1</f>
        <v>-0.79999999999999893</v>
      </c>
      <c r="E13" s="14">
        <f>+E9+0.5+VLOOKUP(E10,[2]LSI!$F$2:$G$25,2)+VLOOKUP(E11,[2]LSI!$H$2:$I$25,2)-12.1</f>
        <v>-0.59999999999999964</v>
      </c>
      <c r="F13" s="14">
        <v>-1.0999999999999996</v>
      </c>
      <c r="G13" s="14">
        <v>-2.4000000000000004</v>
      </c>
      <c r="H13" s="108"/>
      <c r="I13" s="108"/>
      <c r="J13" s="108"/>
      <c r="K13" s="5"/>
    </row>
    <row r="14" spans="1:11">
      <c r="A14" s="4"/>
      <c r="B14" s="10" t="s">
        <v>10</v>
      </c>
      <c r="C14" s="10" t="s">
        <v>24</v>
      </c>
      <c r="D14" s="11">
        <v>0.39</v>
      </c>
      <c r="E14" s="11">
        <v>0.25</v>
      </c>
      <c r="F14" s="11">
        <v>0.03</v>
      </c>
      <c r="G14" s="11">
        <v>0.09</v>
      </c>
      <c r="H14" s="106"/>
      <c r="I14" s="106"/>
      <c r="J14" s="106"/>
      <c r="K14" s="5"/>
    </row>
    <row r="15" spans="1:11">
      <c r="A15" s="4"/>
      <c r="B15" s="10" t="s">
        <v>11</v>
      </c>
      <c r="C15" s="10" t="s">
        <v>24</v>
      </c>
      <c r="D15" s="11">
        <v>0.02</v>
      </c>
      <c r="E15" s="11" t="s">
        <v>40</v>
      </c>
      <c r="F15" s="11" t="s">
        <v>40</v>
      </c>
      <c r="G15" s="11" t="s">
        <v>40</v>
      </c>
      <c r="H15" s="106"/>
      <c r="I15" s="106"/>
      <c r="J15" s="106"/>
      <c r="K15" s="5"/>
    </row>
    <row r="16" spans="1:11">
      <c r="A16" s="4"/>
      <c r="B16" s="10" t="s">
        <v>4</v>
      </c>
      <c r="C16" s="10" t="s">
        <v>24</v>
      </c>
      <c r="D16" s="11">
        <v>410</v>
      </c>
      <c r="E16" s="11">
        <v>430</v>
      </c>
      <c r="F16" s="11">
        <v>400</v>
      </c>
      <c r="G16" s="11">
        <v>470</v>
      </c>
      <c r="H16" s="106"/>
      <c r="I16" s="106"/>
      <c r="J16" s="106"/>
      <c r="K16" s="5"/>
    </row>
    <row r="17" spans="1:11">
      <c r="A17" s="4"/>
      <c r="B17" s="10" t="s">
        <v>15</v>
      </c>
      <c r="C17" s="10" t="s">
        <v>24</v>
      </c>
      <c r="D17" s="11">
        <v>62</v>
      </c>
      <c r="E17" s="11">
        <v>62</v>
      </c>
      <c r="F17" s="11">
        <v>68</v>
      </c>
      <c r="G17" s="11">
        <v>205</v>
      </c>
      <c r="H17" s="106"/>
      <c r="I17" s="106"/>
      <c r="J17" s="106"/>
      <c r="K17" s="5"/>
    </row>
    <row r="18" spans="1:11">
      <c r="A18" s="4"/>
      <c r="B18" s="10" t="s">
        <v>186</v>
      </c>
      <c r="C18" s="10" t="s">
        <v>187</v>
      </c>
      <c r="D18" s="14">
        <f t="shared" ref="D18:J18" si="1">D19/10</f>
        <v>57</v>
      </c>
      <c r="E18" s="14">
        <f t="shared" si="1"/>
        <v>60</v>
      </c>
      <c r="F18" s="14">
        <f t="shared" si="1"/>
        <v>56.5</v>
      </c>
      <c r="G18" s="14">
        <f t="shared" si="1"/>
        <v>65.3</v>
      </c>
      <c r="H18" s="108"/>
      <c r="I18" s="108"/>
      <c r="J18" s="108"/>
      <c r="K18" s="5"/>
    </row>
    <row r="19" spans="1:11">
      <c r="A19" s="4"/>
      <c r="B19" s="10" t="s">
        <v>186</v>
      </c>
      <c r="C19" s="10" t="s">
        <v>188</v>
      </c>
      <c r="D19" s="15">
        <v>570</v>
      </c>
      <c r="E19" s="15">
        <v>600</v>
      </c>
      <c r="F19" s="15">
        <v>565</v>
      </c>
      <c r="G19" s="15">
        <v>653</v>
      </c>
      <c r="H19" s="109"/>
      <c r="I19" s="109"/>
      <c r="J19" s="109"/>
      <c r="K19" s="5"/>
    </row>
    <row r="20" spans="1:11">
      <c r="A20" s="4"/>
      <c r="B20" s="10" t="s">
        <v>18</v>
      </c>
      <c r="C20" s="10" t="s">
        <v>25</v>
      </c>
      <c r="D20" s="14">
        <v>0.12</v>
      </c>
      <c r="E20" s="14" t="s">
        <v>41</v>
      </c>
      <c r="F20" s="14" t="s">
        <v>41</v>
      </c>
      <c r="G20" s="14">
        <v>1.63</v>
      </c>
      <c r="H20" s="108"/>
      <c r="I20" s="108"/>
      <c r="J20" s="108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1" t="s">
        <v>38</v>
      </c>
      <c r="H21" s="106"/>
      <c r="I21" s="106"/>
      <c r="J21" s="106"/>
      <c r="K21" s="5"/>
    </row>
    <row r="22" spans="1:11">
      <c r="A22" s="4"/>
      <c r="B22" s="10" t="s">
        <v>19</v>
      </c>
      <c r="C22" s="10" t="s">
        <v>55</v>
      </c>
      <c r="D22" s="14">
        <v>82.5</v>
      </c>
      <c r="E22" s="14">
        <v>76.2</v>
      </c>
      <c r="F22" s="14">
        <v>82.8</v>
      </c>
      <c r="G22" s="14">
        <v>96.3</v>
      </c>
      <c r="H22" s="108"/>
      <c r="I22" s="108"/>
      <c r="J22" s="108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207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207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207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48</v>
      </c>
      <c r="C28" s="57" t="s">
        <v>208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66"/>
      <c r="C29" s="82"/>
      <c r="D29" s="82"/>
      <c r="E29" s="82"/>
      <c r="F29" s="82"/>
      <c r="G29" s="82"/>
      <c r="H29" s="82"/>
      <c r="I29" s="82"/>
      <c r="J29" s="82"/>
      <c r="K29" s="5"/>
    </row>
    <row r="30" spans="1:11">
      <c r="A30" s="4"/>
      <c r="B30" s="55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152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12" t="s">
        <v>197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zoomScale="130" zoomScaleNormal="110" zoomScalePageLayoutView="130" workbookViewId="0">
      <selection activeCell="B3" sqref="B3:B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'[3]R-ALL'!J1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43413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43413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+D9+0.5+VLOOKUP(D10,[3]LSI!$F$2:$G$25,2)+VLOOKUP(D11,[3]LSI!$H$2:$I$25,2)-12.1</f>
        <v>#N/A</v>
      </c>
      <c r="E15" s="14" t="e">
        <f>+E9+0.5+VLOOKUP(E10,[3]LSI!$F$2:$G$25,2)+VLOOKUP(E11,[3]LSI!$H$2:$I$25,2)-12.1</f>
        <v>#N/A</v>
      </c>
      <c r="F15" s="14" t="e">
        <f>+F9+0.5+VLOOKUP(F10,[3]LSI!$F$2:$G$25,2)+VLOOKUP(F11,[3]LSI!$H$2:$I$25,2)-12.1</f>
        <v>#N/A</v>
      </c>
      <c r="G15" s="14" t="e">
        <f>+G9+0.5+VLOOKUP(G10,[3]LSI!$F$2:$G$25,2)+VLOOKUP(G11,[3]LSI!$H$2:$I$25,2)-12.1</f>
        <v>#N/A</v>
      </c>
      <c r="H15" s="14" t="e">
        <f>+H9+0.5+VLOOKUP(H10,[3]LSI!$F$2:$G$25,2)+VLOOKUP(H11,[3]LSI!$H$2:$I$25,2)-12.1</f>
        <v>#N/A</v>
      </c>
      <c r="I15" s="14" t="e">
        <f>+I9+0.5+VLOOKUP(I10,[3]LSI!$F$2:$G$25,2)+VLOOKUP(I11,[3]LSI!$H$2:$I$25,2)-12.1</f>
        <v>#N/A</v>
      </c>
      <c r="J15" s="14" t="e">
        <f>+J9+0.5+VLOOKUP(J10,[3]LSI!$F$2:$G$25,2)+VLOOKUP(J11,[3]LSI!$H$2:$I$25,2)-12.1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VLOOKUP(D10,Lookup!C91:D94,2)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VLOOKUP(D11,Lookup!C95:D98,2)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95" t="s">
        <v>203</v>
      </c>
      <c r="K16" s="5"/>
    </row>
    <row r="17" spans="1:11">
      <c r="A17" s="4"/>
      <c r="B17" s="79" t="s">
        <v>198</v>
      </c>
      <c r="K17" s="5"/>
    </row>
    <row r="18" spans="1:11">
      <c r="A18" s="4"/>
      <c r="B18" s="79" t="s">
        <v>185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6" t="s">
        <v>131</v>
      </c>
      <c r="D21" s="96"/>
      <c r="E21" s="96"/>
      <c r="F21" s="96"/>
      <c r="G21" s="96"/>
      <c r="H21" s="96"/>
      <c r="I21" s="96"/>
      <c r="J21" s="96"/>
      <c r="K21" s="5"/>
    </row>
    <row r="22" spans="1:11">
      <c r="A22" s="4"/>
      <c r="B22" s="55"/>
      <c r="C22" s="97"/>
      <c r="D22" s="96"/>
      <c r="E22" s="96"/>
      <c r="F22" s="96"/>
      <c r="G22" s="96"/>
      <c r="H22" s="96"/>
      <c r="I22" s="96"/>
      <c r="J22" s="96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197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3" operator="equal">
      <formula>"Above MAV"</formula>
    </cfRule>
    <cfRule type="cellIs" dxfId="12" priority="4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6FB12143-093F-4B12-8B52-FC1FFF1B2881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topLeftCell="A28" zoomScale="130" zoomScaleNormal="110" zoomScalePageLayoutView="130" workbookViewId="0">
      <selection activeCell="A34" sqref="A34:XFD3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43413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43413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199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95"/>
      <c r="C44" s="95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6" t="s">
        <v>131</v>
      </c>
      <c r="D46" s="96"/>
      <c r="E46" s="96"/>
      <c r="F46" s="96"/>
      <c r="G46" s="96"/>
      <c r="H46" s="96"/>
      <c r="I46" s="96"/>
      <c r="J46" s="96"/>
      <c r="K46" s="5"/>
    </row>
    <row r="47" spans="1:11">
      <c r="A47" s="4"/>
      <c r="B47" s="55" t="s">
        <v>24</v>
      </c>
      <c r="C47" s="97" t="s">
        <v>132</v>
      </c>
      <c r="D47" s="96"/>
      <c r="E47" s="96"/>
      <c r="F47" s="96"/>
      <c r="G47" s="96"/>
      <c r="H47" s="96"/>
      <c r="I47" s="96"/>
      <c r="J47" s="96"/>
      <c r="K47" s="5"/>
    </row>
    <row r="48" spans="1:11">
      <c r="A48" s="4"/>
      <c r="B48" s="55"/>
      <c r="C48" s="97"/>
      <c r="D48" s="96"/>
      <c r="E48" s="96"/>
      <c r="F48" s="96"/>
      <c r="G48" s="96"/>
      <c r="H48" s="96"/>
      <c r="I48" s="96"/>
      <c r="J48" s="96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  <mergeCell ref="G7:J7"/>
    <mergeCell ref="H8:J8"/>
    <mergeCell ref="H9:J9"/>
    <mergeCell ref="H10:J10"/>
    <mergeCell ref="H11:J11"/>
    <mergeCell ref="H30:J30"/>
    <mergeCell ref="H31:J31"/>
    <mergeCell ref="H27:J27"/>
    <mergeCell ref="H24:J24"/>
    <mergeCell ref="H25:J25"/>
    <mergeCell ref="C48:J48"/>
    <mergeCell ref="H32:J32"/>
    <mergeCell ref="H33:J33"/>
    <mergeCell ref="H34:J34"/>
    <mergeCell ref="H35:J35"/>
    <mergeCell ref="C47:J4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179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177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EEB048-EDBA-4726-A556-364C1BE818F8}"/>
</file>

<file path=customXml/itemProps2.xml><?xml version="1.0" encoding="utf-8"?>
<ds:datastoreItem xmlns:ds="http://schemas.openxmlformats.org/officeDocument/2006/customXml" ds:itemID="{105B40B6-5945-4598-9BE1-5C1AA975AC4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2018-10-03T23:00:59Z</cp:lastPrinted>
  <dcterms:created xsi:type="dcterms:W3CDTF">2017-07-10T05:27:40Z</dcterms:created>
  <dcterms:modified xsi:type="dcterms:W3CDTF">2018-11-09T02:00:41Z</dcterms:modified>
</cp:coreProperties>
</file>