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1 November\"/>
    </mc:Choice>
  </mc:AlternateContent>
  <xr:revisionPtr revIDLastSave="0" documentId="10_ncr:100000_{50552936-49AB-4C4D-B6A7-3DD5DD1FFE15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10" i="10" l="1"/>
  <c r="G11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G12" i="9"/>
  <c r="F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D24" i="4"/>
  <c r="D25" i="4"/>
  <c r="D26" i="1"/>
  <c r="D25" i="1"/>
  <c r="H26" i="1"/>
  <c r="H25" i="1"/>
  <c r="E25" i="1"/>
  <c r="E26" i="1"/>
  <c r="F26" i="1"/>
  <c r="F25" i="1"/>
  <c r="G25" i="1"/>
  <c r="G26" i="1"/>
  <c r="I26" i="1"/>
  <c r="I25" i="1"/>
  <c r="J25" i="1"/>
  <c r="J26" i="1"/>
</calcChain>
</file>

<file path=xl/sharedStrings.xml><?xml version="1.0" encoding="utf-8"?>
<sst xmlns="http://schemas.openxmlformats.org/spreadsheetml/2006/main" count="1126" uniqueCount="211">
  <si>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</si>
  <si>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</si>
  <si>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</si>
  <si>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</si>
  <si>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</si>
  <si>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</si>
  <si>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</si>
  <si>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</si>
  <si>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</si>
  <si>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</si>
  <si>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</si>
  <si>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</si>
  <si>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</si>
  <si>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</si>
  <si>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</si>
  <si>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</si>
  <si>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</si>
  <si>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</si>
  <si>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</si>
  <si>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</si>
  <si>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</si>
  <si>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</si>
  <si>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</si>
  <si>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</si>
  <si>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</si>
  <si>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</si>
  <si>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</si>
  <si>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</si>
  <si>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</si>
  <si>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</si>
  <si>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</si>
  <si>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</si>
  <si>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</si>
  <si>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</si>
  <si>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</si>
  <si>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</si>
  <si>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</si>
  <si>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</si>
  <si>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</si>
  <si>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</si>
  <si>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</si>
  <si>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</si>
  <si>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</si>
  <si>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</si>
  <si>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</si>
  <si>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</si>
  <si>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</si>
  <si>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</si>
  <si>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</si>
  <si>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</si>
  <si>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</si>
  <si>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</si>
  <si>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</si>
  <si>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</si>
  <si>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</si>
  <si>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</si>
  <si>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</si>
  <si>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</si>
  <si>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</si>
  <si>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</si>
  <si>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</si>
  <si>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</si>
  <si>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</si>
  <si>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</si>
  <si>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</si>
  <si>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</si>
  <si>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</si>
  <si>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</si>
  <si>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</si>
  <si>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</si>
  <si>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</si>
  <si>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</si>
  <si>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</si>
  <si>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</si>
  <si>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</si>
  <si>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</si>
  <si>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</si>
  <si>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</si>
  <si>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</si>
  <si>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</si>
  <si>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</si>
  <si>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</si>
  <si>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</si>
  <si>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</si>
  <si>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</si>
  <si>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</si>
  <si>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</si>
  <si>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</si>
  <si>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</si>
  <si>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</si>
  <si>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</si>
  <si>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</si>
  <si>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</si>
  <si>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</si>
  <si>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</si>
  <si>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</si>
  <si>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</si>
  <si>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</si>
  <si>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</si>
  <si>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</si>
  <si>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</si>
  <si>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</si>
  <si>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</si>
  <si>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</si>
  <si>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</si>
  <si>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</si>
  <si>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</si>
  <si>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</si>
  <si>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</si>
  <si>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</si>
  <si>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</si>
  <si>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</si>
  <si>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</si>
  <si>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</si>
  <si>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</si>
  <si>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</si>
  <si>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</si>
  <si>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</si>
  <si>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</si>
  <si>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</si>
  <si>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</si>
  <si>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</si>
  <si>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</si>
  <si>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</si>
  <si>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</si>
  <si>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</si>
  <si>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</si>
  <si>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</si>
  <si>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</si>
  <si>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</si>
  <si>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</si>
  <si>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</si>
  <si>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</si>
  <si>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</si>
  <si>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</si>
  <si>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</si>
  <si>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</si>
  <si>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</si>
  <si>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</si>
  <si>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</si>
  <si>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</si>
  <si>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</si>
  <si>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</si>
  <si>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</si>
  <si>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</si>
  <si>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</si>
  <si>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</si>
  <si>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</si>
  <si>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</si>
  <si>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</si>
  <si>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</si>
  <si>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</si>
  <si>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</si>
  <si>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</si>
  <si>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</si>
  <si>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</si>
  <si>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</si>
  <si>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</si>
  <si>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</si>
  <si>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</si>
  <si>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</si>
  <si>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</si>
  <si>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</si>
  <si>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</si>
  <si>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</si>
  <si>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</si>
  <si>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</si>
  <si>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</si>
  <si>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</si>
  <si>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</si>
  <si>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</si>
  <si>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</si>
  <si>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</si>
  <si>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</si>
  <si>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</si>
  <si>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</si>
  <si>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</si>
  <si>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</si>
  <si>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</si>
  <si>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</si>
  <si>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</si>
  <si>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</si>
  <si>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</si>
  <si>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</si>
  <si>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</si>
  <si>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</si>
  <si>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</si>
  <si>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</si>
  <si>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</si>
  <si>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</si>
  <si>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</si>
  <si>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</si>
  <si>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</si>
  <si>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</si>
  <si>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</si>
  <si>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</si>
  <si>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</si>
  <si>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</si>
  <si>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</si>
  <si>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</si>
  <si>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</si>
  <si>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</si>
  <si>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</si>
  <si>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</si>
  <si>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PUMP &amp; ELECTRICAL SERVICES</t>
  </si>
  <si>
    <t>MARSHMEADOW FARMS (NEW)</t>
  </si>
  <si>
    <t>20181114SRT02</t>
  </si>
  <si>
    <t xml:space="preserve">The sample was discoloured with some significant sediment 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</si>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</sst>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43419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43419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43419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43419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19" zoomScale="130" zoomScaleNormal="110" zoomScalePageLayoutView="130" workbookViewId="0">
      <selection activeCell="H30" sqref="H3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43418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43419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5.9</v>
      </c>
      <c r="E9" s="14">
        <v>5.9</v>
      </c>
      <c r="F9" s="14">
        <v>6.3</v>
      </c>
      <c r="G9" s="14">
        <v>5.9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100</v>
      </c>
      <c r="E10" s="11">
        <v>70</v>
      </c>
      <c r="F10" s="11">
        <v>100</v>
      </c>
      <c r="G10" s="11">
        <v>35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50</v>
      </c>
      <c r="E11" s="11">
        <v>30</v>
      </c>
      <c r="F11" s="11" t="s">
        <v>38</v>
      </c>
      <c r="G11" s="11" t="s">
        <v>38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251.76528383712659</v>
      </c>
      <c r="E12" s="15">
        <f t="shared" ref="E12:G12" si="0">2*(E10-(5*10^(E9-10)))/(1+(0.94*10^(E9-10)))*10^(6-E9)</f>
        <v>176.23539870838698</v>
      </c>
      <c r="F12" s="15">
        <f t="shared" si="0"/>
        <v>100.21765043834033</v>
      </c>
      <c r="G12" s="15">
        <f t="shared" si="0"/>
        <v>88.117199391524139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+D9+0.5+VLOOKUP(D10,[2]LSI!$F$2:$G$25,2)+VLOOKUP(D11,[2]LSI!$H$2:$I$25,2)-12.1</f>
        <v>-2.4000000000000004</v>
      </c>
      <c r="E13" s="14">
        <f>+E9+0.5+VLOOKUP(E10,[2]LSI!$F$2:$G$25,2)+VLOOKUP(E11,[2]LSI!$H$2:$I$25,2)-12.1</f>
        <v>-2.8999999999999986</v>
      </c>
      <c r="F13" s="14">
        <v>-3</v>
      </c>
      <c r="G13" s="14">
        <v>-3.9000000000000004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126</v>
      </c>
      <c r="E14" s="11">
        <v>41.5</v>
      </c>
      <c r="F14" s="11">
        <v>1.1399999999999999</v>
      </c>
      <c r="G14" s="11">
        <v>0.1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>
        <v>0.4</v>
      </c>
      <c r="E15" s="11">
        <v>0.26</v>
      </c>
      <c r="F15" s="11" t="s">
        <v>40</v>
      </c>
      <c r="G15" s="11" t="s">
        <v>40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150</v>
      </c>
      <c r="E16" s="11">
        <v>160</v>
      </c>
      <c r="F16" s="11">
        <v>32</v>
      </c>
      <c r="G16" s="11">
        <v>260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14</v>
      </c>
      <c r="E17" s="11">
        <v>45</v>
      </c>
      <c r="F17" s="11">
        <v>316</v>
      </c>
      <c r="G17" s="11">
        <v>115</v>
      </c>
      <c r="H17" s="106"/>
      <c r="I17" s="106"/>
      <c r="J17" s="106"/>
      <c r="K17" s="5"/>
    </row>
    <row r="18" spans="1:11">
      <c r="A18" s="4"/>
      <c r="B18" s="10" t="s">
        <v>186</v>
      </c>
      <c r="C18" s="10" t="s">
        <v>187</v>
      </c>
      <c r="D18" s="14">
        <f t="shared" ref="D18:G18" si="1">D19/10</f>
        <v>21.7</v>
      </c>
      <c r="E18" s="14">
        <f t="shared" si="1"/>
        <v>22.2</v>
      </c>
      <c r="F18" s="14">
        <f t="shared" si="1"/>
        <v>31.6</v>
      </c>
      <c r="G18" s="14">
        <f t="shared" si="1"/>
        <v>36.200000000000003</v>
      </c>
      <c r="H18" s="108"/>
      <c r="I18" s="108"/>
      <c r="J18" s="108"/>
      <c r="K18" s="5"/>
    </row>
    <row r="19" spans="1:11">
      <c r="A19" s="4"/>
      <c r="B19" s="10" t="s">
        <v>186</v>
      </c>
      <c r="C19" s="10" t="s">
        <v>188</v>
      </c>
      <c r="D19" s="15">
        <v>217</v>
      </c>
      <c r="E19" s="15">
        <v>222</v>
      </c>
      <c r="F19" s="15">
        <v>316</v>
      </c>
      <c r="G19" s="15">
        <v>362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1000</v>
      </c>
      <c r="E20" s="14">
        <v>33.119999999999997</v>
      </c>
      <c r="F20" s="14">
        <v>2.99</v>
      </c>
      <c r="G20" s="14">
        <v>0.98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>
        <v>620</v>
      </c>
      <c r="E21" s="11">
        <v>710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0.6</v>
      </c>
      <c r="E22" s="14">
        <v>0.1</v>
      </c>
      <c r="F22" s="14">
        <v>18.3</v>
      </c>
      <c r="G22" s="14">
        <v>93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210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197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43419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43419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43419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43419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43419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199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9" t="s">
        <v>131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 t="s">
        <v>24</v>
      </c>
      <c r="C47" s="100" t="s">
        <v>132</v>
      </c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55"/>
      <c r="C48" s="100"/>
      <c r="D48" s="99"/>
      <c r="E48" s="99"/>
      <c r="F48" s="99"/>
      <c r="G48" s="99"/>
      <c r="H48" s="99"/>
      <c r="I48" s="99"/>
      <c r="J48" s="99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12C1C4-52F0-466D-8CB7-FC5D74631CDE}"/>
</file>

<file path=customXml/itemProps2.xml><?xml version="1.0" encoding="utf-8"?>
<ds:datastoreItem xmlns:ds="http://schemas.openxmlformats.org/officeDocument/2006/customXml" ds:itemID="{F24C586A-30D3-4E53-A905-26E041539A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2018-10-03T23:00:59Z</cp:lastPrinted>
  <dcterms:created xsi:type="dcterms:W3CDTF">2017-07-10T05:27:40Z</dcterms:created>
  <dcterms:modified xsi:type="dcterms:W3CDTF">2018-11-15T00:16:57Z</dcterms:modified>
</cp:coreProperties>
</file>