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34858C60-E2C7-4F5E-A167-8242230347C4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H25" i="1" l="1"/>
  <c r="H26" i="1"/>
  <c r="F25" i="1"/>
  <c r="F26" i="1"/>
  <c r="J25" i="1"/>
  <c r="J26" i="1"/>
  <c r="D25" i="4"/>
  <c r="D24" i="4"/>
  <c r="I26" i="1"/>
  <c r="I25" i="1"/>
  <c r="G25" i="1"/>
  <c r="G26" i="1"/>
  <c r="E19" i="9"/>
  <c r="E18" i="9"/>
  <c r="E26" i="1"/>
  <c r="E25" i="1"/>
  <c r="D25" i="1"/>
  <c r="D26" i="1"/>
</calcChain>
</file>

<file path=xl/sharedStrings.xml><?xml version="1.0" encoding="utf-8"?>
<sst xmlns="http://schemas.openxmlformats.org/spreadsheetml/2006/main" count="1121" uniqueCount="210">
  <si>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</si>
  <si>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</si>
  <si>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</si>
  <si>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</si>
  <si>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</si>
  <si>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</si>
  <si>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</si>
  <si>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</si>
  <si>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</si>
  <si>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</si>
  <si>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</si>
  <si>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</si>
  <si>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</si>
  <si>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</si>
  <si>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</si>
  <si>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</si>
  <si>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</si>
  <si>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</si>
  <si>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</si>
  <si>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</si>
  <si>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</si>
  <si>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</si>
  <si>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</si>
  <si>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</si>
  <si>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</si>
  <si>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</si>
  <si>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</si>
  <si>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</si>
  <si>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</si>
  <si>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</si>
  <si>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</si>
  <si>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</si>
  <si>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</si>
  <si>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</si>
  <si>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</si>
  <si>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</si>
  <si>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</si>
  <si>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</si>
  <si>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</si>
  <si>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</si>
  <si>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</si>
  <si>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</si>
  <si>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</si>
  <si>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</si>
  <si>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</si>
  <si>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</si>
  <si>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</si>
  <si>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</si>
  <si>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</si>
  <si>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</si>
  <si>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</si>
  <si>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</si>
  <si>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</si>
  <si>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</si>
  <si>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</si>
  <si>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</si>
  <si>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</si>
  <si>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</si>
  <si>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</si>
  <si>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</si>
  <si>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</si>
  <si>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</si>
  <si>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</si>
  <si>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</si>
  <si>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</si>
  <si>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</si>
  <si>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</si>
  <si>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</si>
  <si>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</si>
  <si>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</si>
  <si>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</si>
  <si>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</si>
  <si>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</si>
  <si>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</si>
  <si>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</si>
  <si>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</si>
  <si>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</si>
  <si>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</si>
  <si>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</si>
  <si>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</si>
  <si>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</si>
  <si>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</si>
  <si>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</si>
  <si>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</si>
  <si>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</si>
  <si>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</si>
  <si>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</si>
  <si>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</si>
  <si>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</si>
  <si>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</si>
  <si>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</si>
  <si>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</si>
  <si>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</si>
  <si>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</si>
  <si>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</si>
  <si>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</si>
  <si>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</si>
  <si>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</si>
  <si>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</si>
  <si>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</si>
  <si>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</si>
  <si>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</si>
  <si>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</si>
  <si>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</si>
  <si>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</si>
  <si>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</si>
  <si>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</si>
  <si>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</si>
  <si>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</si>
  <si>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</si>
  <si>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</si>
  <si>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</si>
  <si>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</si>
  <si>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</si>
  <si>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</si>
  <si>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</si>
  <si>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</si>
  <si>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</si>
  <si>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</si>
  <si>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</si>
  <si>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</si>
  <si>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</si>
  <si>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</si>
  <si>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</si>
  <si>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</si>
  <si>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</si>
  <si>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</si>
  <si>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</si>
  <si>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</si>
  <si>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</si>
  <si>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</si>
  <si>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</si>
  <si>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</si>
  <si>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</si>
  <si>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</si>
  <si>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</si>
  <si>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</si>
  <si>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</si>
  <si>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</si>
  <si>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</si>
  <si>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</si>
  <si>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</si>
  <si>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</si>
  <si>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</si>
  <si>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</si>
  <si>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</si>
  <si>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</si>
  <si>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</si>
  <si>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</si>
  <si>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</si>
  <si>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</si>
  <si>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</si>
  <si>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</si>
  <si>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</si>
  <si>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</si>
  <si>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</si>
  <si>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</si>
  <si>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</si>
  <si>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</si>
  <si>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</si>
  <si>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</si>
  <si>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</si>
  <si>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</si>
  <si>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</si>
  <si>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</si>
  <si>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</si>
  <si>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</si>
  <si>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</si>
  <si>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</si>
  <si>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</si>
  <si>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</si>
  <si>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</si>
  <si>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</si>
  <si>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</si>
  <si>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</si>
  <si>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</si>
  <si>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</si>
  <si>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</si>
  <si>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</si>
  <si>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</si>
  <si>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</si>
  <si>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</si>
  <si>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</si>
  <si>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</si>
  <si>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</si>
  <si>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</si>
  <si>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</si>
  <si>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</si>
  <si>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</si>
  <si>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</si>
  <si>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</si>
  <si>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</si>
  <si>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</si>
  <si>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</si>
  <si>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</si>
  <si>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</si>
  <si>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</si>
  <si>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</si>
  <si>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</si>
  <si>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</si>
  <si>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</si>
  <si>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</si>
  <si>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</si>
  <si>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</si>
  <si>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MARLBOROUGH</t>
  </si>
  <si>
    <t>20181126SRT02</t>
  </si>
  <si>
    <t>BORE</t>
  </si>
  <si>
    <t>POST</t>
  </si>
  <si>
    <t xml:space="preserve">The sample was clear with no significant sediment </t>
  </si>
  <si>
    <t>A. CLAYDON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</si>
</sst>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8" t="s">
        <v>131</v>
      </c>
      <c r="D37" s="98"/>
      <c r="E37" s="98"/>
      <c r="F37" s="98"/>
      <c r="G37" s="98"/>
      <c r="H37" s="98"/>
      <c r="I37" s="98"/>
      <c r="J37" s="98"/>
      <c r="K37" s="5"/>
    </row>
    <row r="38" spans="1:11">
      <c r="A38" s="4"/>
      <c r="B38" s="55" t="s">
        <v>24</v>
      </c>
      <c r="C38" s="99" t="s">
        <v>132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/>
      <c r="C39" s="99"/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 t="s">
        <v>153</v>
      </c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6"/>
      <c r="D3" s="106"/>
      <c r="E3" s="106"/>
      <c r="F3" s="106"/>
      <c r="G3" s="8"/>
      <c r="H3" s="88" t="s">
        <v>154</v>
      </c>
      <c r="I3" s="106"/>
      <c r="J3" s="106"/>
    </row>
    <row r="4" spans="1:11" ht="22.5" customHeight="1">
      <c r="B4" s="88" t="s">
        <v>179</v>
      </c>
      <c r="C4" s="106"/>
      <c r="D4" s="106"/>
      <c r="E4" s="106"/>
      <c r="F4" s="106"/>
      <c r="G4" s="8"/>
      <c r="H4" s="88" t="s">
        <v>56</v>
      </c>
      <c r="I4" s="106"/>
      <c r="J4" s="106"/>
    </row>
    <row r="5" spans="1:11" ht="22.5" customHeight="1">
      <c r="B5" s="88" t="s">
        <v>136</v>
      </c>
      <c r="C5" s="107"/>
      <c r="D5" s="107"/>
      <c r="E5" s="107"/>
      <c r="F5" s="107"/>
      <c r="G5" s="8"/>
      <c r="H5" s="88" t="s">
        <v>177</v>
      </c>
      <c r="I5" s="106"/>
      <c r="J5" s="106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0" t="s">
        <v>156</v>
      </c>
      <c r="I11" s="101"/>
      <c r="J11" s="102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0"/>
      <c r="I13" s="101"/>
      <c r="J13" s="10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100"/>
      <c r="I14" s="101"/>
      <c r="J14" s="10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100" t="s">
        <v>68</v>
      </c>
      <c r="I15" s="101"/>
      <c r="J15" s="102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100" t="s">
        <v>156</v>
      </c>
      <c r="I16" s="101"/>
      <c r="J16" s="102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100"/>
      <c r="I17" s="101"/>
      <c r="J17" s="10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0"/>
      <c r="I18" s="101"/>
      <c r="J18" s="10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205</v>
      </c>
    </row>
    <row r="4" spans="1:11" ht="15.75">
      <c r="B4" s="3" t="s">
        <v>209</v>
      </c>
      <c r="F4" s="8"/>
      <c r="G4" s="8"/>
      <c r="H4" s="9" t="s">
        <v>56</v>
      </c>
      <c r="J4" s="70">
        <v>43430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68"/>
      <c r="G7" s="68"/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206</v>
      </c>
      <c r="E8" s="72" t="s">
        <v>207</v>
      </c>
      <c r="F8" s="97"/>
      <c r="G8" s="97"/>
      <c r="H8" s="97"/>
      <c r="I8" s="97"/>
      <c r="J8" s="97"/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7.1</v>
      </c>
      <c r="F9" s="96"/>
      <c r="G9" s="96"/>
      <c r="H9" s="96"/>
      <c r="I9" s="96"/>
      <c r="J9" s="96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30</v>
      </c>
      <c r="F10" s="68"/>
      <c r="G10" s="68"/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35</v>
      </c>
      <c r="F11" s="68"/>
      <c r="G11" s="68"/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18.967027934190966</v>
      </c>
      <c r="E12" s="15">
        <f t="shared" ref="E12" si="0">2*(E10-(5*10^(E9-10)))/(1+(0.94*10^(E9-10)))*10^(6-E9)</f>
        <v>4.7593372567668002</v>
      </c>
      <c r="F12" s="67"/>
      <c r="G12" s="67"/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-3.0999999999999996</v>
      </c>
      <c r="E13" s="14">
        <f>+E9+0.5+VLOOKUP(E10,[2]LSI!$F$2:$G$25,2)+VLOOKUP(E11,[2]LSI!$H$2:$I$25,2)-12.1</f>
        <v>-2</v>
      </c>
      <c r="F13" s="96"/>
      <c r="G13" s="96"/>
      <c r="H13" s="96"/>
      <c r="I13" s="96"/>
      <c r="J13" s="96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0.02</v>
      </c>
      <c r="F14" s="68"/>
      <c r="G14" s="68"/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68"/>
      <c r="G15" s="68"/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150</v>
      </c>
      <c r="F16" s="68"/>
      <c r="G16" s="68"/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37</v>
      </c>
      <c r="E17" s="11">
        <v>42</v>
      </c>
      <c r="F17" s="68"/>
      <c r="G17" s="68"/>
      <c r="H17" s="68"/>
      <c r="I17" s="68"/>
      <c r="J17" s="68"/>
      <c r="K17" s="5"/>
    </row>
    <row r="18" spans="1:11">
      <c r="A18" s="4"/>
      <c r="B18" s="10" t="s">
        <v>186</v>
      </c>
      <c r="C18" s="10" t="s">
        <v>187</v>
      </c>
      <c r="D18" s="14">
        <f t="shared" ref="D18:E18" si="1">D19/10</f>
        <v>14.4</v>
      </c>
      <c r="E18" s="14">
        <f t="shared" ca="1" si="1"/>
        <v>0</v>
      </c>
      <c r="F18" s="96"/>
      <c r="G18" s="96"/>
      <c r="H18" s="96"/>
      <c r="I18" s="96"/>
      <c r="J18" s="96"/>
      <c r="K18" s="5"/>
    </row>
    <row r="19" spans="1:11">
      <c r="A19" s="4"/>
      <c r="B19" s="10" t="s">
        <v>186</v>
      </c>
      <c r="C19" s="10" t="s">
        <v>188</v>
      </c>
      <c r="D19" s="15">
        <v>144</v>
      </c>
      <c r="E19" s="15">
        <f t="shared" ref="E19" ca="1" si="2">E18*10</f>
        <v>0</v>
      </c>
      <c r="F19" s="67"/>
      <c r="G19" s="67"/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96"/>
      <c r="G20" s="96"/>
      <c r="H20" s="96"/>
      <c r="I20" s="96"/>
      <c r="J20" s="9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68"/>
      <c r="G21" s="68"/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96.4</v>
      </c>
      <c r="E22" s="14">
        <v>93.8</v>
      </c>
      <c r="F22" s="96"/>
      <c r="G22" s="96"/>
      <c r="H22" s="96"/>
      <c r="I22" s="96"/>
      <c r="J22" s="9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200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197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0"/>
      <c r="I8" s="101"/>
      <c r="J8" s="102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0"/>
      <c r="I9" s="101"/>
      <c r="J9" s="102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100"/>
      <c r="I10" s="101"/>
      <c r="J10" s="102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100"/>
      <c r="I11" s="101"/>
      <c r="J11" s="102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9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43433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43433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3" t="s">
        <v>44</v>
      </c>
      <c r="H7" s="104"/>
      <c r="I7" s="104"/>
      <c r="J7" s="105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100"/>
      <c r="I8" s="101"/>
      <c r="J8" s="102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0"/>
      <c r="I9" s="101"/>
      <c r="J9" s="102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100"/>
      <c r="I10" s="101"/>
      <c r="J10" s="102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0"/>
      <c r="I11" s="101"/>
      <c r="J11" s="102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0" t="s">
        <v>156</v>
      </c>
      <c r="I12" s="101"/>
      <c r="J12" s="102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0" t="s">
        <v>156</v>
      </c>
      <c r="I13" s="101"/>
      <c r="J13" s="102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0" t="s">
        <v>156</v>
      </c>
      <c r="I14" s="101"/>
      <c r="J14" s="10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0"/>
      <c r="I15" s="101"/>
      <c r="J15" s="102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0"/>
      <c r="I16" s="101"/>
      <c r="J16" s="10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100"/>
      <c r="I17" s="101"/>
      <c r="J17" s="10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100" t="s">
        <v>68</v>
      </c>
      <c r="I18" s="101"/>
      <c r="J18" s="10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0"/>
      <c r="I19" s="101"/>
      <c r="J19" s="10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0"/>
      <c r="I20" s="101"/>
      <c r="J20" s="10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100" t="s">
        <v>156</v>
      </c>
      <c r="I21" s="101"/>
      <c r="J21" s="102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100"/>
      <c r="I22" s="101"/>
      <c r="J22" s="102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100"/>
      <c r="I23" s="101"/>
      <c r="J23" s="102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0"/>
      <c r="I24" s="101"/>
      <c r="J24" s="102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0"/>
      <c r="I25" s="101"/>
      <c r="J25" s="102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100"/>
      <c r="I26" s="101"/>
      <c r="J26" s="102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0"/>
      <c r="I27" s="101"/>
      <c r="J27" s="102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0"/>
      <c r="I28" s="101"/>
      <c r="J28" s="102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100" t="s">
        <v>199</v>
      </c>
      <c r="I29" s="101"/>
      <c r="J29" s="102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100" t="s">
        <v>156</v>
      </c>
      <c r="I30" s="101"/>
      <c r="J30" s="102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0"/>
      <c r="I31" s="101"/>
      <c r="J31" s="102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0"/>
      <c r="I32" s="101"/>
      <c r="J32" s="102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0"/>
      <c r="I33" s="101"/>
      <c r="J33" s="102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0"/>
      <c r="I34" s="101"/>
      <c r="J34" s="102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0"/>
      <c r="I35" s="101"/>
      <c r="J35" s="102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8" t="s">
        <v>131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 t="s">
        <v>24</v>
      </c>
      <c r="C47" s="99" t="s">
        <v>132</v>
      </c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55"/>
      <c r="C48" s="99"/>
      <c r="D48" s="98"/>
      <c r="E48" s="98"/>
      <c r="F48" s="98"/>
      <c r="G48" s="98"/>
      <c r="H48" s="98"/>
      <c r="I48" s="98"/>
      <c r="J48" s="9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6"/>
      <c r="D4" s="106"/>
      <c r="E4" s="106"/>
      <c r="F4" s="106"/>
      <c r="G4" s="8"/>
      <c r="H4" s="88" t="s">
        <v>154</v>
      </c>
      <c r="I4" s="106"/>
      <c r="J4" s="106"/>
    </row>
    <row r="5" spans="1:11" ht="22.5" customHeight="1">
      <c r="B5" s="88" t="s">
        <v>179</v>
      </c>
      <c r="C5" s="106"/>
      <c r="D5" s="106"/>
      <c r="E5" s="106"/>
      <c r="F5" s="106"/>
      <c r="G5" s="8"/>
      <c r="H5" s="88" t="s">
        <v>56</v>
      </c>
      <c r="I5" s="106"/>
      <c r="J5" s="106"/>
    </row>
    <row r="6" spans="1:11" ht="22.5" customHeight="1">
      <c r="B6" s="88" t="s">
        <v>136</v>
      </c>
      <c r="C6" s="107"/>
      <c r="D6" s="107"/>
      <c r="E6" s="107"/>
      <c r="F6" s="107"/>
      <c r="G6" s="8"/>
      <c r="H6" s="88" t="s">
        <v>177</v>
      </c>
      <c r="I6" s="106"/>
      <c r="J6" s="106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4A55C4-0CA6-42C7-80C4-34975C1E3047}"/>
</file>

<file path=customXml/itemProps2.xml><?xml version="1.0" encoding="utf-8"?>
<ds:datastoreItem xmlns:ds="http://schemas.openxmlformats.org/officeDocument/2006/customXml" ds:itemID="{C6A36728-858C-4DD5-A45F-C8759D3573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2018-11-28T21:52:19Z</dcterms:modified>
</cp:coreProperties>
</file>