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87380480-F7A7-4E6F-923D-D7D030D173A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25" i="1"/>
  <c r="G26" i="1"/>
  <c r="D26" i="1"/>
  <c r="D25" i="1"/>
  <c r="H26" i="1"/>
  <c r="H25" i="1"/>
  <c r="F26" i="1"/>
  <c r="F25" i="1"/>
  <c r="J25" i="1"/>
  <c r="J26" i="1"/>
  <c r="I26" i="1"/>
  <c r="I25" i="1"/>
  <c r="G18" i="9"/>
  <c r="G19" i="9"/>
  <c r="E25" i="1"/>
  <c r="E26" i="1"/>
  <c r="D25" i="4"/>
  <c r="D24" i="4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<sst xmlns="http://schemas.openxmlformats.org/spreadsheetml/2006/main" count="1126" uniqueCount="209">
  <si>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</si>
  <si>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</si>
  <si>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</si>
  <si>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</si>
  <si>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</si>
  <si>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</si>
  <si>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</si>
  <si>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</si>
  <si>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</si>
  <si>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</si>
  <si>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</si>
  <si>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</si>
  <si>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</si>
  <si>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</si>
  <si>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</si>
  <si>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</si>
  <si>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</si>
  <si>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</si>
  <si>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</si>
  <si>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</si>
  <si>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</si>
  <si>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</si>
  <si>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</si>
  <si>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</si>
  <si>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</si>
  <si>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</si>
  <si>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</si>
  <si>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</si>
  <si>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</si>
  <si>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</si>
  <si>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</si>
  <si>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</si>
  <si>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</si>
  <si>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</si>
  <si>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</si>
  <si>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</si>
  <si>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</si>
  <si>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</si>
  <si>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</si>
  <si>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</si>
  <si>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</si>
  <si>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</si>
  <si>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</si>
  <si>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</si>
  <si>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</si>
  <si>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</si>
  <si>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</si>
  <si>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</si>
  <si>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</si>
  <si>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</si>
  <si>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</si>
  <si>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</si>
  <si>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</si>
  <si>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</si>
  <si>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</si>
  <si>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</si>
  <si>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</si>
  <si>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</si>
  <si>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</si>
  <si>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</si>
  <si>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</si>
  <si>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</si>
  <si>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</si>
  <si>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</si>
  <si>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</si>
  <si>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</si>
  <si>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</si>
  <si>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</si>
  <si>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</si>
  <si>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</si>
  <si>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</si>
  <si>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</si>
  <si>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</si>
  <si>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</si>
  <si>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</si>
  <si>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</si>
  <si>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</si>
  <si>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</si>
  <si>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</si>
  <si>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</si>
  <si>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</si>
  <si>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</si>
  <si>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</si>
  <si>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</si>
  <si>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</si>
  <si>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</si>
  <si>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</si>
  <si>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</si>
  <si>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</si>
  <si>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</si>
  <si>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</si>
  <si>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</si>
  <si>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</si>
  <si>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</si>
  <si>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</si>
  <si>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</si>
  <si>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</si>
  <si>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</si>
  <si>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</si>
  <si>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</si>
  <si>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</si>
  <si>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</si>
  <si>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</si>
  <si>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</si>
  <si>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</si>
  <si>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</si>
  <si>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</si>
  <si>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</si>
  <si>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</si>
  <si>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</si>
  <si>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</si>
  <si>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</si>
  <si>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</si>
  <si>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</si>
  <si>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</si>
  <si>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</si>
  <si>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</si>
  <si>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</si>
  <si>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</si>
  <si>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</si>
  <si>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</si>
  <si>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</si>
  <si>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</si>
  <si>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</si>
  <si>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</si>
  <si>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</si>
  <si>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</si>
  <si>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</si>
  <si>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</si>
  <si>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</si>
  <si>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</si>
  <si>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</si>
  <si>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</si>
  <si>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</si>
  <si>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</si>
  <si>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</si>
  <si>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</si>
  <si>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</si>
  <si>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</si>
  <si>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</si>
  <si>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</si>
  <si>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</si>
  <si>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</si>
  <si>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</si>
  <si>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</si>
  <si>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</si>
  <si>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</si>
  <si>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</si>
  <si>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</si>
  <si>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</si>
  <si>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</si>
  <si>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</si>
  <si>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</si>
  <si>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</si>
  <si>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</si>
  <si>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</si>
  <si>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</si>
  <si>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</si>
  <si>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</si>
  <si>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</si>
  <si>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</si>
  <si>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</si>
  <si>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</si>
  <si>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</si>
  <si>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</si>
  <si>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</si>
  <si>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</si>
  <si>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</si>
  <si>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</si>
  <si>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</si>
  <si>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</si>
  <si>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</si>
  <si>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</si>
  <si>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</si>
  <si>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</si>
  <si>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</si>
  <si>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</si>
  <si>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</si>
  <si>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</si>
  <si>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</si>
  <si>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</si>
  <si>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</si>
  <si>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</si>
  <si>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</si>
  <si>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</si>
  <si>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</si>
  <si>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</si>
  <si>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</si>
  <si>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</si>
  <si>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</si>
  <si>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</si>
  <si>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</si>
  <si>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</si>
  <si>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</si>
  <si>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</si>
  <si>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</si>
  <si>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</si>
  <si>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</si>
  <si>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</si>
  <si>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</si>
  <si>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</si>
  <si>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</si>
  <si>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</si>
  <si>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</si>
  <si>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SERVICES</t>
  </si>
  <si>
    <t>BLACK</t>
  </si>
  <si>
    <t>20181128SRT03</t>
  </si>
  <si>
    <t xml:space="preserve">The sample was discoloured with some significant sediment </t>
  </si>
  <si>
    <t xml:space="preserve">The sample was clear with some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</si>
</sst>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D30" sqref="D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43432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6.8</v>
      </c>
      <c r="G9" s="14">
        <v>6.9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80</v>
      </c>
      <c r="F10" s="11">
        <v>85</v>
      </c>
      <c r="G10" s="11">
        <v>25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30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27.919519077425512</v>
      </c>
      <c r="E12" s="15">
        <f t="shared" ref="E12:G12" si="0">2*(E10-(5*10^(E9-10)))/(1+(0.94*10^(E9-10)))*10^(6-E9)</f>
        <v>31.90816459264428</v>
      </c>
      <c r="F12" s="15">
        <f t="shared" si="0"/>
        <v>26.926214336705836</v>
      </c>
      <c r="G12" s="15">
        <f t="shared" si="0"/>
        <v>6.2889313118060519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-1.9000000000000004</v>
      </c>
      <c r="E13" s="14">
        <f>+E9+0.5+VLOOKUP(E10,[2]LSI!$F$2:$G$25,2)+VLOOKUP(E11,[2]LSI!$H$2:$I$25,2)-12.1</f>
        <v>-2</v>
      </c>
      <c r="F13" s="14">
        <f>+F9+0.5+VLOOKUP(F10,[2]LSI!$F$2:$G$25,2)+VLOOKUP(F11,[2]LSI!$H$2:$I$25,2)-12.1</f>
        <v>-2.5999999999999996</v>
      </c>
      <c r="G13" s="14">
        <f>+G9+0.5+VLOOKUP(G10,[2]LSI!$F$2:$G$25,2)+VLOOKUP(G11,[2]LSI!$H$2:$I$25,2)-12.1</f>
        <v>-3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2.85</v>
      </c>
      <c r="E14" s="11">
        <v>3.75</v>
      </c>
      <c r="F14" s="11">
        <v>0.47</v>
      </c>
      <c r="G14" s="11">
        <v>0.09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160</v>
      </c>
      <c r="E16" s="11">
        <v>140</v>
      </c>
      <c r="F16" s="11">
        <v>160</v>
      </c>
      <c r="G16" s="11">
        <v>170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29</v>
      </c>
      <c r="E17" s="11">
        <v>21</v>
      </c>
      <c r="F17" s="11">
        <v>21</v>
      </c>
      <c r="G17" s="11">
        <v>77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22.2</v>
      </c>
      <c r="E18" s="14">
        <f t="shared" si="1"/>
        <v>19.8</v>
      </c>
      <c r="F18" s="14">
        <f t="shared" si="1"/>
        <v>21.8</v>
      </c>
      <c r="G18" s="14">
        <f t="shared" ca="1" si="1"/>
        <v>0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222</v>
      </c>
      <c r="E19" s="15">
        <v>198</v>
      </c>
      <c r="F19" s="15">
        <v>218</v>
      </c>
      <c r="G19" s="15">
        <f t="shared" ref="G19" ca="1" si="2">G18*10</f>
        <v>0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12.36</v>
      </c>
      <c r="E20" s="14">
        <v>18.64</v>
      </c>
      <c r="F20" s="14">
        <v>1.39</v>
      </c>
      <c r="G20" s="14">
        <v>1.21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40</v>
      </c>
      <c r="E21" s="11">
        <v>45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60.4</v>
      </c>
      <c r="E22" s="14">
        <v>58.5</v>
      </c>
      <c r="F22" s="14">
        <v>79.900000000000006</v>
      </c>
      <c r="G22" s="14">
        <v>98.9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8E1B8-FD81-49CA-B9D4-E68D5DC9176E}"/>
</file>

<file path=customXml/itemProps2.xml><?xml version="1.0" encoding="utf-8"?>
<ds:datastoreItem xmlns:ds="http://schemas.openxmlformats.org/officeDocument/2006/customXml" ds:itemID="{C19B1491-0D8F-40B6-AE35-3F8D9F82E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2018-12-05T02:07:12Z</dcterms:modified>
</cp:coreProperties>
</file>