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909F85E6-DB07-4E4D-A521-250C66E1C4EA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F18" i="9" l="1"/>
  <c r="F13" i="9"/>
  <c r="F12" i="9"/>
  <c r="J5" i="9"/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26" i="1"/>
  <c r="F25" i="1"/>
  <c r="D26" i="1"/>
  <c r="D25" i="1"/>
  <c r="D25" i="4"/>
  <c r="D24" i="4"/>
  <c r="E25" i="1"/>
  <c r="E26" i="1"/>
  <c r="J25" i="1"/>
  <c r="J26" i="1"/>
  <c r="G26" i="1"/>
  <c r="G25" i="1"/>
  <c r="H25" i="1"/>
  <c r="H26" i="1"/>
  <c r="I25" i="1"/>
  <c r="I26" i="1"/>
</calcChain>
</file>

<file path=xl/sharedStrings.xml><?xml version="1.0" encoding="utf-8"?>
<sst xmlns="http://schemas.openxmlformats.org/spreadsheetml/2006/main" count="1121" uniqueCount="211">
  <si>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</si>
  <si>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</si>
  <si>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</si>
  <si>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</si>
  <si>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</si>
  <si>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</si>
  <si>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</si>
  <si>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</si>
  <si>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</si>
  <si>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</si>
  <si>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</si>
  <si>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</si>
  <si>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</si>
  <si>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</si>
  <si>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</si>
  <si>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</si>
  <si>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</si>
  <si>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</si>
  <si>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</si>
  <si>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</si>
  <si>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</si>
  <si>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</si>
  <si>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</si>
  <si>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</si>
  <si>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</si>
  <si>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</si>
  <si>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</si>
  <si>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</si>
  <si>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</si>
  <si>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</si>
  <si>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</si>
  <si>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</si>
  <si>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</si>
  <si>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</si>
  <si>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</si>
  <si>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</si>
  <si>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</si>
  <si>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</si>
  <si>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</si>
  <si>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</si>
  <si>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</si>
  <si>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</si>
  <si>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</si>
  <si>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</si>
  <si>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</si>
  <si>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</si>
  <si>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</si>
  <si>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</si>
  <si>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</si>
  <si>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</si>
  <si>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</si>
  <si>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</si>
  <si>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</si>
  <si>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</si>
  <si>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</si>
  <si>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</si>
  <si>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</si>
  <si>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</si>
  <si>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</si>
  <si>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</si>
  <si>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</si>
  <si>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</si>
  <si>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</si>
  <si>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</si>
  <si>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</si>
  <si>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</si>
  <si>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</si>
  <si>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</si>
  <si>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</si>
  <si>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</si>
  <si>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</si>
  <si>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</si>
  <si>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</si>
  <si>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</si>
  <si>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</si>
  <si>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</si>
  <si>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</si>
  <si>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</si>
  <si>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</si>
  <si>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</si>
  <si>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</si>
  <si>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</si>
  <si>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</si>
  <si>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</si>
  <si>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</si>
  <si>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</si>
  <si>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</si>
  <si>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</si>
  <si>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</si>
  <si>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</si>
  <si>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</si>
  <si>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</si>
  <si>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</si>
  <si>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</si>
  <si>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</si>
  <si>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</si>
  <si>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</si>
  <si>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</si>
  <si>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</si>
  <si>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</si>
  <si>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</si>
  <si>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</si>
  <si>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</si>
  <si>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</si>
  <si>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</si>
  <si>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</si>
  <si>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</si>
  <si>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</si>
  <si>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</si>
  <si>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</si>
  <si>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</si>
  <si>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</si>
  <si>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</si>
  <si>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</si>
  <si>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</si>
  <si>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</si>
  <si>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</si>
  <si>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</si>
  <si>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</si>
  <si>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</si>
  <si>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</si>
  <si>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</si>
  <si>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</si>
  <si>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</si>
  <si>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</si>
  <si>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</si>
  <si>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</si>
  <si>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</si>
  <si>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</si>
  <si>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</si>
  <si>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</si>
  <si>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</si>
  <si>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</si>
  <si>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</si>
  <si>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</si>
  <si>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</si>
  <si>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</si>
  <si>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</si>
  <si>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</si>
  <si>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</si>
  <si>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</si>
  <si>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</si>
  <si>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</si>
  <si>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</si>
  <si>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</si>
  <si>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</si>
  <si>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</si>
  <si>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</si>
  <si>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</si>
  <si>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</si>
  <si>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</si>
  <si>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</si>
  <si>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</si>
  <si>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</si>
  <si>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</si>
  <si>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</si>
  <si>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</si>
  <si>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</si>
  <si>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</si>
  <si>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</si>
  <si>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</si>
  <si>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</si>
  <si>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</si>
  <si>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</si>
  <si>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</si>
  <si>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</si>
  <si>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</si>
  <si>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</si>
  <si>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</si>
  <si>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</si>
  <si>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</si>
  <si>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</si>
  <si>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</si>
  <si>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</si>
  <si>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</si>
  <si>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</si>
  <si>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</si>
  <si>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</si>
  <si>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</si>
  <si>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</si>
  <si>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</si>
  <si>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</si>
  <si>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</si>
  <si>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</si>
  <si>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</si>
  <si>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</si>
  <si>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</si>
  <si>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</si>
  <si>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</si>
  <si>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</si>
  <si>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</si>
  <si>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</si>
  <si>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</si>
  <si>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</si>
  <si>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</si>
  <si>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</si>
  <si>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</si>
  <si>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</si>
  <si>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</si>
  <si>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</si>
  <si>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</si>
  <si>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</si>
  <si>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</si>
  <si>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ALLFLOW</t>
  </si>
  <si>
    <t>CARTER</t>
  </si>
  <si>
    <t>20181130SRT03</t>
  </si>
  <si>
    <t xml:space="preserve">AFTER </t>
  </si>
  <si>
    <t>BEFORE</t>
  </si>
  <si>
    <t>RAW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</si>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</sst>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13" zoomScale="130" zoomScaleNormal="110" zoomScalePageLayoutView="130" workbookViewId="0">
      <selection activeCell="D29" sqref="D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43434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208</v>
      </c>
      <c r="E8" s="72" t="s">
        <v>207</v>
      </c>
      <c r="F8" s="72" t="s">
        <v>206</v>
      </c>
      <c r="G8" s="107"/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4.7</v>
      </c>
      <c r="E9" s="14">
        <v>4.5999999999999996</v>
      </c>
      <c r="F9" s="14">
        <v>3.5</v>
      </c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90</v>
      </c>
      <c r="E10" s="11">
        <v>5</v>
      </c>
      <c r="F10" s="11">
        <v>5</v>
      </c>
      <c r="G10" s="106"/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</v>
      </c>
      <c r="E11" s="11">
        <v>5</v>
      </c>
      <c r="F11" s="11">
        <v>5</v>
      </c>
      <c r="G11" s="106"/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3591.4542470284073</v>
      </c>
      <c r="E12" s="15">
        <f t="shared" ref="E12" si="0">2*(E10-(5*10^(E9-10)))/(1+(0.94*10^(E9-10)))*10^(6-E9)</f>
        <v>251.18670315821817</v>
      </c>
      <c r="F12" s="15">
        <f t="shared" ref="F12" si="1">2*(F10-(5*10^(F9-10)))/(1+(0.94*10^(F9-10)))*10^(6-F9)</f>
        <v>3162.2757201689597</v>
      </c>
      <c r="G12" s="109"/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-4.6999999999999993</v>
      </c>
      <c r="E13" s="14">
        <f>+E9+0.5+VLOOKUP(E10,[2]LSI!$F$2:$G$25,2)+VLOOKUP(E11,[2]LSI!$H$2:$I$25,2)-12.1</f>
        <v>-6</v>
      </c>
      <c r="F13" s="14">
        <f>+F9+0.5+VLOOKUP(F10,[2]LSI!$F$2:$G$25,2)+VLOOKUP(F11,[2]LSI!$H$2:$I$25,2)-12.1</f>
        <v>-7.1</v>
      </c>
      <c r="G13" s="108"/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18.600000000000001</v>
      </c>
      <c r="E14" s="11">
        <v>0.08</v>
      </c>
      <c r="F14" s="11">
        <v>0.08</v>
      </c>
      <c r="G14" s="106"/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0.09</v>
      </c>
      <c r="E15" s="11" t="s">
        <v>40</v>
      </c>
      <c r="F15" s="11" t="s">
        <v>40</v>
      </c>
      <c r="G15" s="106"/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670</v>
      </c>
      <c r="E16" s="11">
        <v>370</v>
      </c>
      <c r="F16" s="11">
        <v>370</v>
      </c>
      <c r="G16" s="106"/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220</v>
      </c>
      <c r="E17" s="11">
        <v>155</v>
      </c>
      <c r="F17" s="11">
        <v>155</v>
      </c>
      <c r="G17" s="106"/>
      <c r="H17" s="106"/>
      <c r="I17" s="106"/>
      <c r="J17" s="106"/>
      <c r="K17" s="5"/>
    </row>
    <row r="18" spans="1:11">
      <c r="A18" s="4"/>
      <c r="B18" s="10" t="s">
        <v>185</v>
      </c>
      <c r="C18" s="10" t="s">
        <v>186</v>
      </c>
      <c r="D18" s="14">
        <f t="shared" ref="D18:F18" si="2">D19/10</f>
        <v>93.6</v>
      </c>
      <c r="E18" s="14">
        <f t="shared" si="2"/>
        <v>52.6</v>
      </c>
      <c r="F18" s="14">
        <f t="shared" si="2"/>
        <v>52.6</v>
      </c>
      <c r="G18" s="108"/>
      <c r="H18" s="108"/>
      <c r="I18" s="108"/>
      <c r="J18" s="108"/>
      <c r="K18" s="5"/>
    </row>
    <row r="19" spans="1:11">
      <c r="A19" s="4"/>
      <c r="B19" s="10" t="s">
        <v>185</v>
      </c>
      <c r="C19" s="10" t="s">
        <v>187</v>
      </c>
      <c r="D19" s="15">
        <v>936</v>
      </c>
      <c r="E19" s="15">
        <v>526</v>
      </c>
      <c r="F19" s="15">
        <v>526</v>
      </c>
      <c r="G19" s="109"/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1.64</v>
      </c>
      <c r="E20" s="14">
        <v>7.0000000000000007E-2</v>
      </c>
      <c r="F20" s="14">
        <v>7.0000000000000007E-2</v>
      </c>
      <c r="G20" s="108"/>
      <c r="H20" s="108"/>
      <c r="I20" s="108"/>
      <c r="J20" s="108"/>
      <c r="K20" s="5"/>
    </row>
    <row r="21" spans="1:11">
      <c r="A21" s="4"/>
      <c r="B21" s="10" t="s">
        <v>165</v>
      </c>
      <c r="C21" s="10" t="s">
        <v>166</v>
      </c>
      <c r="D21" s="11">
        <v>10</v>
      </c>
      <c r="E21" s="11" t="s">
        <v>38</v>
      </c>
      <c r="F21" s="11" t="s">
        <v>38</v>
      </c>
      <c r="G21" s="106"/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0.7</v>
      </c>
      <c r="E22" s="14">
        <v>97.7</v>
      </c>
      <c r="F22" s="14">
        <v>97.7</v>
      </c>
      <c r="G22" s="108"/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3FC3E184-DD75-4A4F-B0CF-A713594C6B6F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FA93A347-FEE1-4FCA-ACE5-B65B4C238A5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43434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5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198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00360-7ADD-4793-BFF6-C008151F2181}"/>
</file>

<file path=customXml/itemProps2.xml><?xml version="1.0" encoding="utf-8"?>
<ds:datastoreItem xmlns:ds="http://schemas.openxmlformats.org/officeDocument/2006/customXml" ds:itemID="{1E64E6C0-D0F4-49C5-BE6C-26B97AE55F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2018-12-05T20:35:17Z</dcterms:modified>
</cp:coreProperties>
</file>