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AB12CB1F-6201-4EB5-8BD0-1DA78D1D1857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F26" i="1"/>
  <c r="F25" i="1"/>
  <c r="J25" i="1"/>
  <c r="J26" i="1"/>
  <c r="G25" i="1"/>
  <c r="G26" i="1"/>
  <c r="I25" i="1"/>
  <c r="I26" i="1"/>
  <c r="H26" i="1"/>
  <c r="H25" i="1"/>
  <c r="D25" i="1"/>
  <c r="D26" i="1"/>
  <c r="D24" i="4"/>
  <c r="D25" i="4"/>
  <c r="E26" i="1"/>
  <c r="E25" i="1"/>
</calcChain>
</file>

<file path=xl/sharedStrings.xml><?xml version="1.0" encoding="utf-8"?>
<sst xmlns="http://schemas.openxmlformats.org/spreadsheetml/2006/main" count="1120" uniqueCount="211">
  <si>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</si>
  <si>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</si>
  <si>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</si>
  <si>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</si>
  <si>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</si>
  <si>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</si>
  <si>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</si>
  <si>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</si>
  <si>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</si>
  <si>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</si>
  <si>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</si>
  <si>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</si>
  <si>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</si>
  <si>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</si>
  <si>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</si>
  <si>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</si>
  <si>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</si>
  <si>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</si>
  <si>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</si>
  <si>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</si>
  <si>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</si>
  <si>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</si>
  <si>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</si>
  <si>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</si>
  <si>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</si>
  <si>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</si>
  <si>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</si>
  <si>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</si>
  <si>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</si>
  <si>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</si>
  <si>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</si>
  <si>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</si>
  <si>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</si>
  <si>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</si>
  <si>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</si>
  <si>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</si>
  <si>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</si>
  <si>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</si>
  <si>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</si>
  <si>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</si>
  <si>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</si>
  <si>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</si>
  <si>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</si>
  <si>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</si>
  <si>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</si>
  <si>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</si>
  <si>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</si>
  <si>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</si>
  <si>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</si>
  <si>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</si>
  <si>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</si>
  <si>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</si>
  <si>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</si>
  <si>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</si>
  <si>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</si>
  <si>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</si>
  <si>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</si>
  <si>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</si>
  <si>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</si>
  <si>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</si>
  <si>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</si>
  <si>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</si>
  <si>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</si>
  <si>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</si>
  <si>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</si>
  <si>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</si>
  <si>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</si>
  <si>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</si>
  <si>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</si>
  <si>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</si>
  <si>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</si>
  <si>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</si>
  <si>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</si>
  <si>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</si>
  <si>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</si>
  <si>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</si>
  <si>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</si>
  <si>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</si>
  <si>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</si>
  <si>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</si>
  <si>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</si>
  <si>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</si>
  <si>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</si>
  <si>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</si>
  <si>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</si>
  <si>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</si>
  <si>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</si>
  <si>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</si>
  <si>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</si>
  <si>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</si>
  <si>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</si>
  <si>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</si>
  <si>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</si>
  <si>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</si>
  <si>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</si>
  <si>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</si>
  <si>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</si>
  <si>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</si>
  <si>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</si>
  <si>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</si>
  <si>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</si>
  <si>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</si>
  <si>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</si>
  <si>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</si>
  <si>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</si>
  <si>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</si>
  <si>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</si>
  <si>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</si>
  <si>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</si>
  <si>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</si>
  <si>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</si>
  <si>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</si>
  <si>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</si>
  <si>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</si>
  <si>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</si>
  <si>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</si>
  <si>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</si>
  <si>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</si>
  <si>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</si>
  <si>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</si>
  <si>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</si>
  <si>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</si>
  <si>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</si>
  <si>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</si>
  <si>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</si>
  <si>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</si>
  <si>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</si>
  <si>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</si>
  <si>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</si>
  <si>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</si>
  <si>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</si>
  <si>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</si>
  <si>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</si>
  <si>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</si>
  <si>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</si>
  <si>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</si>
  <si>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</si>
  <si>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</si>
  <si>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</si>
  <si>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</si>
  <si>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</si>
  <si>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</si>
  <si>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</si>
  <si>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</si>
  <si>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</si>
  <si>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</si>
  <si>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</si>
  <si>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</si>
  <si>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</si>
  <si>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</si>
  <si>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</si>
  <si>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</si>
  <si>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</si>
  <si>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</si>
  <si>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</si>
  <si>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</si>
  <si>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</si>
  <si>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</si>
  <si>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</si>
  <si>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</si>
  <si>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</si>
  <si>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</si>
  <si>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</si>
  <si>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</si>
  <si>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</si>
  <si>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</si>
  <si>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</si>
  <si>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</si>
  <si>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</si>
  <si>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</si>
  <si>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</si>
  <si>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</si>
  <si>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</si>
  <si>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</si>
  <si>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</si>
  <si>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</si>
  <si>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</si>
  <si>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</si>
  <si>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</si>
  <si>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</si>
  <si>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</si>
  <si>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</si>
  <si>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</si>
  <si>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</si>
  <si>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</si>
  <si>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</si>
  <si>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</si>
  <si>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</si>
  <si>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</si>
  <si>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</si>
  <si>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</si>
  <si>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</si>
  <si>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</si>
  <si>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</si>
  <si>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</si>
  <si>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</si>
  <si>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</si>
  <si>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</si>
  <si>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</si>
  <si>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</si>
  <si>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</si>
  <si>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</si>
  <si>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</si>
  <si>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</si>
  <si>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PUMP &amp; VALVE</t>
  </si>
  <si>
    <t>WESTWIND</t>
  </si>
  <si>
    <t>20181207SRT09</t>
  </si>
  <si>
    <t>Raw</t>
  </si>
  <si>
    <r>
      <t>Raw 5</t>
    </r>
    <r>
      <rPr>
        <b/>
        <sz val="8"/>
        <color theme="1"/>
        <rFont val="Calibri"/>
        <family val="2"/>
      </rPr>
      <t>µm</t>
    </r>
  </si>
  <si>
    <t>1st Flush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</si>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</sst>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F5" sqref="F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5"/>
    </row>
    <row r="9" spans="1:10">
      <c r="A9" s="4"/>
      <c r="B9" s="10" t="s">
        <v>3</v>
      </c>
      <c r="C9" s="11" t="s">
        <v>23</v>
      </c>
      <c r="D9" s="14">
        <v>7.3</v>
      </c>
      <c r="E9" s="14">
        <v>7.4</v>
      </c>
      <c r="F9" s="14">
        <v>7.4</v>
      </c>
      <c r="G9" s="5"/>
    </row>
    <row r="10" spans="1:10">
      <c r="A10" s="4"/>
      <c r="B10" s="10" t="s">
        <v>5</v>
      </c>
      <c r="C10" s="10" t="s">
        <v>52</v>
      </c>
      <c r="D10" s="11">
        <v>55</v>
      </c>
      <c r="E10" s="11">
        <v>55</v>
      </c>
      <c r="F10" s="11">
        <v>45</v>
      </c>
      <c r="G10" s="5"/>
    </row>
    <row r="11" spans="1:10">
      <c r="A11" s="4"/>
      <c r="B11" s="10" t="s">
        <v>6</v>
      </c>
      <c r="C11" s="10" t="s">
        <v>52</v>
      </c>
      <c r="D11" s="11">
        <v>50</v>
      </c>
      <c r="E11" s="11">
        <v>30</v>
      </c>
      <c r="F11" s="11">
        <v>55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5.5017407987824098</v>
      </c>
      <c r="E12" s="15">
        <f t="shared" ref="E12:F12" si="0">2*(E10-(5*10^(E9-10)))/(1+(0.94*10^(E9-10)))*10^(6-E9)</f>
        <v>4.3678655887199183</v>
      </c>
      <c r="F12" s="15">
        <f t="shared" si="0"/>
        <v>3.5735268190637952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-1.3000000000000007</v>
      </c>
      <c r="E13" s="14">
        <f>+E9+0.5+VLOOKUP(E10,[2]LSI!$F$2:$G$25,2)+VLOOKUP(E11,[2]LSI!$H$2:$I$25,2)-12.1</f>
        <v>-1.4999999999999982</v>
      </c>
      <c r="F13" s="14">
        <f>+F9+0.5+VLOOKUP(F10,[2]LSI!$F$2:$G$25,2)+VLOOKUP(F11,[2]LSI!$H$2:$I$25,2)-12.1</f>
        <v>-1.3000000000000007</v>
      </c>
      <c r="G13" s="5"/>
    </row>
    <row r="14" spans="1:10">
      <c r="A14" s="4"/>
      <c r="B14" s="10" t="s">
        <v>10</v>
      </c>
      <c r="C14" s="10" t="s">
        <v>24</v>
      </c>
      <c r="D14" s="11">
        <v>0.19</v>
      </c>
      <c r="E14" s="11">
        <v>0.18</v>
      </c>
      <c r="F14" s="11">
        <v>0.21</v>
      </c>
      <c r="G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>
        <v>270</v>
      </c>
      <c r="E16" s="11">
        <v>270</v>
      </c>
      <c r="F16" s="11">
        <v>270</v>
      </c>
      <c r="G16" s="5"/>
    </row>
    <row r="17" spans="1:11">
      <c r="A17" s="4"/>
      <c r="B17" s="10" t="s">
        <v>15</v>
      </c>
      <c r="C17" s="10" t="s">
        <v>24</v>
      </c>
      <c r="D17" s="11">
        <v>79</v>
      </c>
      <c r="E17" s="11">
        <v>81</v>
      </c>
      <c r="F17" s="11">
        <v>85</v>
      </c>
      <c r="G17" s="5"/>
    </row>
    <row r="18" spans="1:11">
      <c r="A18" s="4"/>
      <c r="B18" s="10" t="s">
        <v>186</v>
      </c>
      <c r="C18" s="10" t="s">
        <v>187</v>
      </c>
      <c r="D18" s="14">
        <f t="shared" ref="D18:F18" si="1">D19/10</f>
        <v>38</v>
      </c>
      <c r="E18" s="14">
        <f t="shared" si="1"/>
        <v>38</v>
      </c>
      <c r="F18" s="14">
        <f t="shared" si="1"/>
        <v>38</v>
      </c>
      <c r="G18" s="5"/>
    </row>
    <row r="19" spans="1:11">
      <c r="A19" s="4"/>
      <c r="B19" s="10" t="s">
        <v>186</v>
      </c>
      <c r="C19" s="10" t="s">
        <v>188</v>
      </c>
      <c r="D19" s="15">
        <v>380</v>
      </c>
      <c r="E19" s="15">
        <v>380</v>
      </c>
      <c r="F19" s="15">
        <v>380</v>
      </c>
      <c r="G19" s="5"/>
    </row>
    <row r="20" spans="1:11">
      <c r="A20" s="4"/>
      <c r="B20" s="10" t="s">
        <v>18</v>
      </c>
      <c r="C20" s="10" t="s">
        <v>25</v>
      </c>
      <c r="D20" s="14">
        <v>1.44</v>
      </c>
      <c r="E20" s="14">
        <v>1.32</v>
      </c>
      <c r="F20" s="14">
        <v>0.37</v>
      </c>
      <c r="G20" s="5"/>
    </row>
    <row r="21" spans="1:11">
      <c r="A21" s="4"/>
      <c r="B21" s="10" t="s">
        <v>166</v>
      </c>
      <c r="C21" s="10" t="s">
        <v>167</v>
      </c>
      <c r="D21" s="11">
        <v>15</v>
      </c>
      <c r="E21" s="11">
        <v>35</v>
      </c>
      <c r="F21" s="11">
        <v>35</v>
      </c>
      <c r="G21" s="5"/>
    </row>
    <row r="22" spans="1:11">
      <c r="A22" s="4"/>
      <c r="B22" s="10" t="s">
        <v>19</v>
      </c>
      <c r="C22" s="10" t="s">
        <v>55</v>
      </c>
      <c r="D22" s="14">
        <v>59.6</v>
      </c>
      <c r="E22" s="14">
        <v>59.8</v>
      </c>
      <c r="F22" s="14">
        <v>61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B8AFFB-7D89-4A3D-A72C-403F5F504E87}"/>
</file>

<file path=customXml/itemProps2.xml><?xml version="1.0" encoding="utf-8"?>
<ds:datastoreItem xmlns:ds="http://schemas.openxmlformats.org/officeDocument/2006/customXml" ds:itemID="{8656E8E3-6216-4FE7-BCEA-13B62DCA9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2018-12-12T23:24:06Z</dcterms:modified>
</cp:coreProperties>
</file>