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8\12 December\"/>
    </mc:Choice>
  </mc:AlternateContent>
  <xr:revisionPtr revIDLastSave="0" documentId="10_ncr:100000_{D6CC9292-7993-4D15-881D-89CF62EB5E1E}" xr6:coauthVersionLast="31" xr6:coauthVersionMax="31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79017"/>
</workbook>
</file>

<file path=xl/calcChain.xml><?xml version="1.0" encoding="utf-8"?>
<calcChain xmlns="http://schemas.openxmlformats.org/spreadsheetml/2006/main">
  <c r="G10" i="10" l="1"/>
  <c r="G11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H13" i="9" l="1"/>
  <c r="H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/>
  <c r="E18" i="9"/>
  <c r="F18" i="9"/>
  <c r="G18" i="9"/>
  <c r="H18" i="9"/>
  <c r="F26" i="1"/>
  <c r="F25" i="1"/>
  <c r="H26" i="1"/>
  <c r="H25" i="1"/>
  <c r="D24" i="4"/>
  <c r="D25" i="4"/>
  <c r="D25" i="1"/>
  <c r="D26" i="1"/>
  <c r="J26" i="1"/>
  <c r="J25" i="1"/>
  <c r="I25" i="1"/>
  <c r="I26" i="1"/>
  <c r="E26" i="1"/>
  <c r="E25" i="1"/>
  <c r="G25" i="1"/>
  <c r="G26" i="1"/>
</calcChain>
</file>

<file path=xl/sharedStrings.xml><?xml version="1.0" encoding="utf-8"?>
<sst xmlns="http://schemas.openxmlformats.org/spreadsheetml/2006/main" count="1135" uniqueCount="214">
  <si>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</si>
  <si>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</si>
  <si>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</si>
  <si>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</si>
  <si>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</si>
  <si>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</si>
  <si>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</si>
  <si>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</si>
  <si>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</si>
  <si>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</si>
  <si>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</si>
  <si>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</si>
  <si>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</si>
  <si>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</si>
  <si>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</si>
  <si>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</si>
  <si>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</si>
  <si>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</si>
  <si>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</si>
  <si>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</si>
  <si>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</si>
  <si>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</si>
  <si>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</si>
  <si>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</si>
  <si>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</si>
  <si>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</si>
  <si>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</si>
  <si>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</si>
  <si>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</si>
  <si>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</si>
  <si>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</si>
  <si>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</si>
  <si>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</si>
  <si>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</si>
  <si>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</si>
  <si>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</si>
  <si>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</si>
  <si>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</si>
  <si>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</si>
  <si>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</si>
  <si>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</si>
  <si>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</si>
  <si>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</si>
  <si>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</si>
  <si>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</si>
  <si>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</si>
  <si>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</si>
  <si>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</si>
  <si>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</si>
  <si>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</si>
  <si>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</si>
  <si>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</si>
  <si>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</si>
  <si>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</si>
  <si>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</si>
  <si>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</si>
  <si>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</si>
  <si>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</si>
  <si>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</si>
  <si>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</si>
  <si>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</si>
  <si>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</si>
  <si>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</si>
  <si>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</si>
  <si>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</si>
  <si>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</si>
  <si>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</si>
  <si>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</si>
  <si>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</si>
  <si>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</si>
  <si>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</si>
  <si>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</si>
  <si>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</si>
  <si>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</si>
  <si>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</si>
  <si>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</si>
  <si>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</si>
  <si>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</si>
  <si>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</si>
  <si>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</si>
  <si>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</si>
  <si>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</si>
  <si>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</si>
  <si>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</si>
  <si>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</si>
  <si>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</si>
  <si>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</si>
  <si>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</si>
  <si>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</si>
  <si>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</si>
  <si>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</si>
  <si>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</si>
  <si>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</si>
  <si>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</si>
  <si>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</si>
  <si>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</si>
  <si>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</si>
  <si>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</si>
  <si>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</si>
  <si>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</si>
  <si>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</si>
  <si>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</si>
  <si>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</si>
  <si>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</si>
  <si>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</si>
  <si>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</si>
  <si>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</si>
  <si>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</si>
  <si>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</si>
  <si>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</si>
  <si>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</si>
  <si>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</si>
  <si>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</si>
  <si>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</si>
  <si>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</si>
  <si>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</si>
  <si>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</si>
  <si>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</si>
  <si>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</si>
  <si>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</si>
  <si>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</si>
  <si>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</si>
  <si>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</si>
  <si>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</si>
  <si>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</si>
  <si>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</si>
  <si>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</si>
  <si>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</si>
  <si>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</si>
  <si>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</si>
  <si>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</si>
  <si>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</si>
  <si>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</si>
  <si>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</si>
  <si>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</si>
  <si>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</si>
  <si>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</si>
  <si>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</si>
  <si>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</si>
  <si>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</si>
  <si>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</si>
  <si>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</si>
  <si>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</si>
  <si>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</si>
  <si>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</si>
  <si>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</si>
  <si>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</si>
  <si>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</si>
  <si>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</si>
  <si>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</si>
  <si>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</si>
  <si>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</si>
  <si>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</si>
  <si>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</si>
  <si>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</si>
  <si>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</si>
  <si>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</si>
  <si>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</si>
  <si>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</si>
  <si>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</si>
  <si>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</si>
  <si>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</si>
  <si>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</si>
  <si>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</si>
  <si>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</si>
  <si>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</si>
  <si>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</si>
  <si>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</si>
  <si>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</si>
  <si>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</si>
  <si>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</si>
  <si>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</si>
  <si>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</si>
  <si>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</si>
  <si>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</si>
  <si>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</si>
  <si>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</si>
  <si>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</si>
  <si>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</si>
  <si>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</si>
  <si>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</si>
  <si>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</si>
  <si>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</si>
  <si>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</si>
  <si>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</si>
  <si>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</si>
  <si>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</si>
  <si>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</si>
  <si>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</si>
  <si>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</si>
  <si>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</si>
  <si>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</si>
  <si>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</si>
  <si>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</si>
  <si>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</si>
  <si>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</si>
  <si>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</si>
  <si>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</si>
  <si>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</si>
  <si>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</si>
  <si>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</si>
  <si>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</si>
  <si>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</si>
  <si>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</si>
  <si>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THAMES FARM &amp; INDUSTRIAL SUPPLIES</t>
  </si>
  <si>
    <t>HOT WATER BEACH</t>
  </si>
  <si>
    <t xml:space="preserve">Settling </t>
  </si>
  <si>
    <t xml:space="preserve">Filter </t>
  </si>
  <si>
    <t>Treated</t>
  </si>
  <si>
    <t xml:space="preserve">The sample was slightly discoloured with no significant sediment </t>
  </si>
  <si>
    <t xml:space="preserve">The sample was clear with no significant sediment </t>
  </si>
  <si>
    <t>20181210SRT02</t>
  </si>
  <si>
    <t>Raw</t>
  </si>
  <si>
    <t>Treated Settling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</si>
</sst>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 shrinkToFit="1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30</xdr:row>
      <xdr:rowOff>153865</xdr:rowOff>
    </xdr:from>
    <xdr:to>
      <xdr:col>1</xdr:col>
      <xdr:colOff>1033096</xdr:colOff>
      <xdr:row>32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43448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43448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186</v>
      </c>
      <c r="C24" s="10" t="s">
        <v>187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186</v>
      </c>
      <c r="C25" s="10" t="s">
        <v>188</v>
      </c>
      <c r="D25" s="15"/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196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6" t="s">
        <v>131</v>
      </c>
      <c r="D37" s="96"/>
      <c r="E37" s="96"/>
      <c r="F37" s="96"/>
      <c r="G37" s="96"/>
      <c r="H37" s="96"/>
      <c r="I37" s="96"/>
      <c r="J37" s="96"/>
      <c r="K37" s="5"/>
    </row>
    <row r="38" spans="1:11">
      <c r="A38" s="4"/>
      <c r="B38" s="55" t="s">
        <v>24</v>
      </c>
      <c r="C38" s="97" t="s">
        <v>132</v>
      </c>
      <c r="D38" s="96"/>
      <c r="E38" s="96"/>
      <c r="F38" s="96"/>
      <c r="G38" s="96"/>
      <c r="H38" s="96"/>
      <c r="I38" s="96"/>
      <c r="J38" s="96"/>
      <c r="K38" s="5"/>
    </row>
    <row r="39" spans="1:11">
      <c r="A39" s="4"/>
      <c r="B39" s="55"/>
      <c r="C39" s="97"/>
      <c r="D39" s="96"/>
      <c r="E39" s="96"/>
      <c r="F39" s="96"/>
      <c r="G39" s="96"/>
      <c r="H39" s="96"/>
      <c r="I39" s="96"/>
      <c r="J39" s="96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195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186</v>
      </c>
      <c r="C19" s="92" t="s">
        <v>190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175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178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179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177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176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186</v>
      </c>
      <c r="C25" s="10" t="s">
        <v>187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186</v>
      </c>
      <c r="C26" s="10" t="s">
        <v>188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184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184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184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184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184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184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184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192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172</v>
      </c>
      <c r="B54" t="s">
        <v>174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173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191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191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173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173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43448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156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156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196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6" t="s">
        <v>131</v>
      </c>
      <c r="D28" s="96"/>
      <c r="E28" s="96"/>
      <c r="F28" s="96"/>
      <c r="G28" s="96"/>
      <c r="H28" s="96"/>
      <c r="I28" s="96"/>
      <c r="J28" s="96"/>
      <c r="K28" s="5"/>
    </row>
    <row r="29" spans="1:11">
      <c r="A29" s="4"/>
      <c r="B29" s="55" t="s">
        <v>24</v>
      </c>
      <c r="C29" s="97" t="s">
        <v>132</v>
      </c>
      <c r="D29" s="96"/>
      <c r="E29" s="96"/>
      <c r="F29" s="96"/>
      <c r="G29" s="96"/>
      <c r="H29" s="96"/>
      <c r="I29" s="96"/>
      <c r="J29" s="96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197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0"/>
  <sheetViews>
    <sheetView tabSelected="1" view="pageLayout" topLeftCell="A16" zoomScale="130" zoomScaleNormal="110" zoomScalePageLayoutView="130" workbookViewId="0">
      <selection activeCell="C29" sqref="C29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204</v>
      </c>
      <c r="F3" s="8"/>
      <c r="G3" s="8"/>
      <c r="H3" s="9" t="s">
        <v>154</v>
      </c>
      <c r="J3" s="69" t="s">
        <v>211</v>
      </c>
    </row>
    <row r="4" spans="1:10" ht="15.75">
      <c r="B4" s="3" t="s">
        <v>205</v>
      </c>
      <c r="F4" s="8"/>
      <c r="G4" s="8"/>
      <c r="H4" s="9" t="s">
        <v>56</v>
      </c>
      <c r="J4" s="70">
        <v>43444</v>
      </c>
    </row>
    <row r="5" spans="1:10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43448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5"/>
    </row>
    <row r="8" spans="1:10">
      <c r="A8" s="4"/>
      <c r="B8" s="71" t="s">
        <v>1</v>
      </c>
      <c r="C8" s="72" t="s">
        <v>2</v>
      </c>
      <c r="D8" s="72" t="s">
        <v>212</v>
      </c>
      <c r="E8" s="72" t="s">
        <v>206</v>
      </c>
      <c r="F8" s="72" t="s">
        <v>207</v>
      </c>
      <c r="G8" s="106" t="s">
        <v>213</v>
      </c>
      <c r="H8" s="72" t="s">
        <v>208</v>
      </c>
      <c r="I8" s="5"/>
    </row>
    <row r="9" spans="1:10">
      <c r="A9" s="4"/>
      <c r="B9" s="10" t="s">
        <v>3</v>
      </c>
      <c r="C9" s="11" t="s">
        <v>23</v>
      </c>
      <c r="D9" s="14">
        <v>6.1</v>
      </c>
      <c r="E9" s="14">
        <v>4.5</v>
      </c>
      <c r="F9" s="14">
        <v>4.2</v>
      </c>
      <c r="G9" s="14">
        <v>4.3</v>
      </c>
      <c r="H9" s="14">
        <v>5.9</v>
      </c>
      <c r="I9" s="5"/>
    </row>
    <row r="10" spans="1:10">
      <c r="A10" s="4"/>
      <c r="B10" s="10" t="s">
        <v>5</v>
      </c>
      <c r="C10" s="10" t="s">
        <v>52</v>
      </c>
      <c r="D10" s="11">
        <v>15</v>
      </c>
      <c r="E10" s="11">
        <v>15</v>
      </c>
      <c r="F10" s="11">
        <v>5</v>
      </c>
      <c r="G10" s="11">
        <v>10</v>
      </c>
      <c r="H10" s="11">
        <v>25</v>
      </c>
      <c r="I10" s="5"/>
    </row>
    <row r="11" spans="1:10">
      <c r="A11" s="4"/>
      <c r="B11" s="10" t="s">
        <v>6</v>
      </c>
      <c r="C11" s="10" t="s">
        <v>52</v>
      </c>
      <c r="D11" s="11" t="s">
        <v>38</v>
      </c>
      <c r="E11" s="11" t="s">
        <v>38</v>
      </c>
      <c r="F11" s="11" t="s">
        <v>38</v>
      </c>
      <c r="G11" s="11" t="s">
        <v>38</v>
      </c>
      <c r="H11" s="11">
        <v>5</v>
      </c>
      <c r="I11" s="5"/>
    </row>
    <row r="12" spans="1:10">
      <c r="A12" s="4"/>
      <c r="B12" s="10" t="s">
        <v>14</v>
      </c>
      <c r="C12" s="10" t="s">
        <v>53</v>
      </c>
      <c r="D12" s="15">
        <v>23.82602749372991</v>
      </c>
      <c r="E12" s="15">
        <v>948.6794780618693</v>
      </c>
      <c r="F12" s="15">
        <v>630.95540448308316</v>
      </c>
      <c r="G12" s="15">
        <v>1002.3715872599469</v>
      </c>
      <c r="H12" s="15">
        <f t="shared" ref="H12" si="0">2*(H10-(5*10^(H9-10)))/(1+(0.94*10^(H9-10)))*10^(6-H9)</f>
        <v>62.940571015277598</v>
      </c>
      <c r="I12" s="5"/>
    </row>
    <row r="13" spans="1:10">
      <c r="A13" s="4"/>
      <c r="B13" s="10" t="s">
        <v>17</v>
      </c>
      <c r="C13" s="11" t="s">
        <v>23</v>
      </c>
      <c r="D13" s="14">
        <v>-4.2</v>
      </c>
      <c r="E13" s="14">
        <v>-5.8</v>
      </c>
      <c r="F13" s="14">
        <v>-6.3999999999999995</v>
      </c>
      <c r="G13" s="14">
        <v>-6.1999999999999993</v>
      </c>
      <c r="H13" s="14">
        <f>+H9+0.5+VLOOKUP(H10,[2]LSI!$F$2:$G$25,2)+VLOOKUP(H11,[2]LSI!$H$2:$I$25,2)-12.1</f>
        <v>-4</v>
      </c>
      <c r="I13" s="5"/>
    </row>
    <row r="14" spans="1:10">
      <c r="A14" s="4"/>
      <c r="B14" s="10" t="s">
        <v>10</v>
      </c>
      <c r="C14" s="10" t="s">
        <v>24</v>
      </c>
      <c r="D14" s="11">
        <v>0.28999999999999998</v>
      </c>
      <c r="E14" s="11">
        <v>0.2</v>
      </c>
      <c r="F14" s="11">
        <v>0.09</v>
      </c>
      <c r="G14" s="11">
        <v>0.13</v>
      </c>
      <c r="H14" s="11">
        <v>0.06</v>
      </c>
      <c r="I14" s="5"/>
    </row>
    <row r="15" spans="1:10">
      <c r="A15" s="4"/>
      <c r="B15" s="10" t="s">
        <v>11</v>
      </c>
      <c r="C15" s="10" t="s">
        <v>24</v>
      </c>
      <c r="D15" s="11" t="s">
        <v>40</v>
      </c>
      <c r="E15" s="11" t="s">
        <v>40</v>
      </c>
      <c r="F15" s="11" t="s">
        <v>40</v>
      </c>
      <c r="G15" s="11" t="s">
        <v>40</v>
      </c>
      <c r="H15" s="11" t="s">
        <v>40</v>
      </c>
      <c r="I15" s="5"/>
    </row>
    <row r="16" spans="1:10">
      <c r="A16" s="4"/>
      <c r="B16" s="10" t="s">
        <v>4</v>
      </c>
      <c r="C16" s="10" t="s">
        <v>24</v>
      </c>
      <c r="D16" s="11">
        <v>60</v>
      </c>
      <c r="E16" s="11">
        <v>90</v>
      </c>
      <c r="F16" s="11">
        <v>90</v>
      </c>
      <c r="G16" s="11">
        <v>90</v>
      </c>
      <c r="H16" s="11">
        <v>130</v>
      </c>
      <c r="I16" s="5"/>
    </row>
    <row r="17" spans="1:11">
      <c r="A17" s="4"/>
      <c r="B17" s="10" t="s">
        <v>15</v>
      </c>
      <c r="C17" s="10" t="s">
        <v>24</v>
      </c>
      <c r="D17" s="11">
        <v>28</v>
      </c>
      <c r="E17" s="11">
        <v>46</v>
      </c>
      <c r="F17" s="11">
        <v>44</v>
      </c>
      <c r="G17" s="11">
        <v>48</v>
      </c>
      <c r="H17" s="11">
        <v>44</v>
      </c>
      <c r="I17" s="5"/>
    </row>
    <row r="18" spans="1:11">
      <c r="A18" s="4"/>
      <c r="B18" s="10" t="s">
        <v>186</v>
      </c>
      <c r="C18" s="10" t="s">
        <v>187</v>
      </c>
      <c r="D18" s="14">
        <f t="shared" ref="D18:H18" si="1">D19/10</f>
        <v>8.1</v>
      </c>
      <c r="E18" s="14">
        <f t="shared" si="1"/>
        <v>13.3</v>
      </c>
      <c r="F18" s="14">
        <f t="shared" si="1"/>
        <v>13.3</v>
      </c>
      <c r="G18" s="14">
        <f t="shared" si="1"/>
        <v>13</v>
      </c>
      <c r="H18" s="14">
        <f t="shared" si="1"/>
        <v>17.600000000000001</v>
      </c>
      <c r="I18" s="5"/>
    </row>
    <row r="19" spans="1:11">
      <c r="A19" s="4"/>
      <c r="B19" s="10" t="s">
        <v>186</v>
      </c>
      <c r="C19" s="10" t="s">
        <v>188</v>
      </c>
      <c r="D19" s="15">
        <v>81</v>
      </c>
      <c r="E19" s="15">
        <v>133</v>
      </c>
      <c r="F19" s="15">
        <v>133</v>
      </c>
      <c r="G19" s="15">
        <v>130</v>
      </c>
      <c r="H19" s="15">
        <v>176</v>
      </c>
      <c r="I19" s="5"/>
    </row>
    <row r="20" spans="1:11">
      <c r="A20" s="4"/>
      <c r="B20" s="10" t="s">
        <v>18</v>
      </c>
      <c r="C20" s="10" t="s">
        <v>25</v>
      </c>
      <c r="D20" s="14">
        <v>5.16</v>
      </c>
      <c r="E20" s="14">
        <v>13.21</v>
      </c>
      <c r="F20" s="14">
        <v>0.89</v>
      </c>
      <c r="G20" s="14">
        <v>6.64</v>
      </c>
      <c r="H20" s="14">
        <v>2.12</v>
      </c>
      <c r="I20" s="5"/>
    </row>
    <row r="21" spans="1:11">
      <c r="A21" s="4"/>
      <c r="B21" s="10" t="s">
        <v>166</v>
      </c>
      <c r="C21" s="10" t="s">
        <v>167</v>
      </c>
      <c r="D21" s="11">
        <v>20</v>
      </c>
      <c r="E21" s="11">
        <v>10</v>
      </c>
      <c r="F21" s="11" t="s">
        <v>38</v>
      </c>
      <c r="G21" s="11" t="s">
        <v>38</v>
      </c>
      <c r="H21" s="11" t="s">
        <v>38</v>
      </c>
      <c r="I21" s="5"/>
    </row>
    <row r="22" spans="1:11">
      <c r="A22" s="4"/>
      <c r="B22" s="10" t="s">
        <v>19</v>
      </c>
      <c r="C22" s="10" t="s">
        <v>55</v>
      </c>
      <c r="D22" s="14">
        <v>74.5</v>
      </c>
      <c r="E22" s="14">
        <v>81.099999999999994</v>
      </c>
      <c r="F22" s="14">
        <v>95.6</v>
      </c>
      <c r="G22" s="14">
        <v>84.6</v>
      </c>
      <c r="H22" s="14">
        <v>94.1</v>
      </c>
      <c r="I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209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209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210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210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49</v>
      </c>
      <c r="C29" s="57" t="s">
        <v>210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55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197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B3" sqref="B3: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43448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43448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186</v>
      </c>
      <c r="C25" s="10" t="s">
        <v>187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186</v>
      </c>
      <c r="C26" s="10" t="s">
        <v>188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200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197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D35:J36</xm:sqref>
        </x14:dataValidation>
        <x14:dataValidation type="list" allowBlank="1" showInputMessage="1" showErrorMessage="1" xr:uid="{F5E060C1-A1BB-4385-9E8A-F05BF89E61B4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6FE2BEF3-1E06-4E11-B142-DB65B9E291B8}">
          <x14:formula1>
            <xm:f>'P:\AA - Team File\Analysis\2018\08 August\[R20180823ECO01 KUMEU PLUMBING - BARFOOT &amp; THOMPSOM.xlsx]Data'!#REF!</xm:f>
          </x14:formula1>
          <xm:sqref>D33:J34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B4" sqref="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43448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95" t="s">
        <v>203</v>
      </c>
      <c r="K16" s="5"/>
    </row>
    <row r="17" spans="1:11">
      <c r="A17" s="4"/>
      <c r="B17" s="79" t="s">
        <v>198</v>
      </c>
      <c r="K17" s="5"/>
    </row>
    <row r="18" spans="1:11">
      <c r="A18" s="4"/>
      <c r="B18" s="79" t="s">
        <v>185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6" t="s">
        <v>131</v>
      </c>
      <c r="D21" s="96"/>
      <c r="E21" s="96"/>
      <c r="F21" s="96"/>
      <c r="G21" s="96"/>
      <c r="H21" s="96"/>
      <c r="I21" s="96"/>
      <c r="J21" s="96"/>
      <c r="K21" s="5"/>
    </row>
    <row r="22" spans="1:11">
      <c r="A22" s="4"/>
      <c r="B22" s="55"/>
      <c r="C22" s="97"/>
      <c r="D22" s="96"/>
      <c r="E22" s="96"/>
      <c r="F22" s="96"/>
      <c r="G22" s="96"/>
      <c r="H22" s="96"/>
      <c r="I22" s="96"/>
      <c r="J22" s="96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197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3" operator="equal">
      <formula>"Above MAV"</formula>
    </cfRule>
    <cfRule type="cellIs" dxfId="12" priority="4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6FB12143-093F-4B12-8B52-FC1FFF1B2881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193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43448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186</v>
      </c>
      <c r="C24" s="10" t="s">
        <v>187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186</v>
      </c>
      <c r="C25" s="10" t="s">
        <v>188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199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156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196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194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6" t="s">
        <v>131</v>
      </c>
      <c r="D46" s="96"/>
      <c r="E46" s="96"/>
      <c r="F46" s="96"/>
      <c r="G46" s="96"/>
      <c r="H46" s="96"/>
      <c r="I46" s="96"/>
      <c r="J46" s="96"/>
      <c r="K46" s="5"/>
    </row>
    <row r="47" spans="1:11">
      <c r="A47" s="4"/>
      <c r="B47" s="55" t="s">
        <v>24</v>
      </c>
      <c r="C47" s="97" t="s">
        <v>132</v>
      </c>
      <c r="D47" s="96"/>
      <c r="E47" s="96"/>
      <c r="F47" s="96"/>
      <c r="G47" s="96"/>
      <c r="H47" s="96"/>
      <c r="I47" s="96"/>
      <c r="J47" s="96"/>
      <c r="K47" s="5"/>
    </row>
    <row r="48" spans="1:11">
      <c r="A48" s="4"/>
      <c r="B48" s="55"/>
      <c r="C48" s="97"/>
      <c r="D48" s="96"/>
      <c r="E48" s="96"/>
      <c r="F48" s="96"/>
      <c r="G48" s="96"/>
      <c r="H48" s="96"/>
      <c r="I48" s="96"/>
      <c r="J48" s="96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195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186</v>
      </c>
      <c r="C23" s="92" t="s">
        <v>190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184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184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184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184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184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184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184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163</v>
      </c>
      <c r="I9" s="90" t="s">
        <v>164</v>
      </c>
      <c r="J9" s="90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186</v>
      </c>
      <c r="C17" s="92" t="s">
        <v>190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EF6998-AE3C-4191-B7BA-FE954DEA7E4B}"/>
</file>

<file path=customXml/itemProps2.xml><?xml version="1.0" encoding="utf-8"?>
<ds:datastoreItem xmlns:ds="http://schemas.openxmlformats.org/officeDocument/2006/customXml" ds:itemID="{ACC267F8-7B1D-4688-8EA8-6AFC4811927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2018-12-12T23:59:42Z</cp:lastPrinted>
  <dcterms:created xsi:type="dcterms:W3CDTF">2017-07-10T05:27:40Z</dcterms:created>
  <dcterms:modified xsi:type="dcterms:W3CDTF">2018-12-13T20:22:06Z</dcterms:modified>
</cp:coreProperties>
</file>