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2 December\"/>
    </mc:Choice>
  </mc:AlternateContent>
  <xr:revisionPtr revIDLastSave="0" documentId="10_ncr:100000_{4A1838EC-4D8E-4816-8A4F-06FE4993F1AB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10" i="10" l="1"/>
  <c r="G11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F13" i="9" l="1"/>
  <c r="E13" i="9"/>
  <c r="D13" i="9"/>
  <c r="F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/>
  <c r="E18" i="9"/>
  <c r="F18" i="9"/>
  <c r="D25" i="4"/>
  <c r="D24" i="4"/>
  <c r="D25" i="1"/>
  <c r="D26" i="1"/>
  <c r="E25" i="1"/>
  <c r="E26" i="1"/>
  <c r="I26" i="1"/>
  <c r="I25" i="1"/>
  <c r="J25" i="1"/>
  <c r="J26" i="1"/>
  <c r="G26" i="1"/>
  <c r="G25" i="1"/>
  <c r="F26" i="1"/>
  <c r="F25" i="1"/>
  <c r="H26" i="1"/>
  <c r="H25" i="1"/>
</calcChain>
</file>

<file path=xl/sharedStrings.xml><?xml version="1.0" encoding="utf-8"?>
<sst xmlns="http://schemas.openxmlformats.org/spreadsheetml/2006/main" count="1125" uniqueCount="210">
  <si>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</si>
  <si>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</si>
  <si>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</si>
  <si>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</si>
  <si>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</si>
  <si>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</si>
  <si>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</si>
  <si>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</si>
  <si>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</si>
  <si>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</si>
  <si>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</si>
  <si>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</si>
  <si>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</si>
  <si>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</si>
  <si>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</si>
  <si>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</si>
  <si>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</si>
  <si>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</si>
  <si>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</si>
  <si>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</si>
  <si>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</si>
  <si>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</si>
  <si>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</si>
  <si>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</si>
  <si>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</si>
  <si>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</si>
  <si>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</si>
  <si>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</si>
  <si>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</si>
  <si>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</si>
  <si>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</si>
  <si>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</si>
  <si>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</si>
  <si>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</si>
  <si>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</si>
  <si>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</si>
  <si>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</si>
  <si>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</si>
  <si>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</si>
  <si>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</si>
  <si>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</si>
  <si>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</si>
  <si>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</si>
  <si>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</si>
  <si>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</si>
  <si>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</si>
  <si>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</si>
  <si>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</si>
  <si>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</si>
  <si>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</si>
  <si>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</si>
  <si>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</si>
  <si>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</si>
  <si>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</si>
  <si>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</si>
  <si>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</si>
  <si>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</si>
  <si>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</si>
  <si>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</si>
  <si>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</si>
  <si>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</si>
  <si>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</si>
  <si>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</si>
  <si>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</si>
  <si>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</si>
  <si>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</si>
  <si>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</si>
  <si>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</si>
  <si>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</si>
  <si>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</si>
  <si>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</si>
  <si>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</si>
  <si>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</si>
  <si>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</si>
  <si>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</si>
  <si>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</si>
  <si>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</si>
  <si>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</si>
  <si>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</si>
  <si>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</si>
  <si>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</si>
  <si>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</si>
  <si>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</si>
  <si>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</si>
  <si>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</si>
  <si>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</si>
  <si>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</si>
  <si>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</si>
  <si>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</si>
  <si>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</si>
  <si>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</si>
  <si>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</si>
  <si>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</si>
  <si>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</si>
  <si>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</si>
  <si>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</si>
  <si>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</si>
  <si>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</si>
  <si>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</si>
  <si>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</si>
  <si>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</si>
  <si>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</si>
  <si>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</si>
  <si>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</si>
  <si>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</si>
  <si>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</si>
  <si>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</si>
  <si>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</si>
  <si>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</si>
  <si>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</si>
  <si>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</si>
  <si>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</si>
  <si>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</si>
  <si>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</si>
  <si>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</si>
  <si>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</si>
  <si>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</si>
  <si>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</si>
  <si>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</si>
  <si>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</si>
  <si>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</si>
  <si>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</si>
  <si>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</si>
  <si>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</si>
  <si>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</si>
  <si>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</si>
  <si>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</si>
  <si>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</si>
  <si>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</si>
  <si>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</si>
  <si>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</si>
  <si>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</si>
  <si>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</si>
  <si>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</si>
  <si>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</si>
  <si>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</si>
  <si>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</si>
  <si>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</si>
  <si>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</si>
  <si>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</si>
  <si>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</si>
  <si>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</si>
  <si>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</si>
  <si>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</si>
  <si>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</si>
  <si>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</si>
  <si>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</si>
  <si>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</si>
  <si>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</si>
  <si>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</si>
  <si>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</si>
  <si>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</si>
  <si>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</si>
  <si>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</si>
  <si>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</si>
  <si>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</si>
  <si>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</si>
  <si>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</si>
  <si>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</si>
  <si>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</si>
  <si>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</si>
  <si>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</si>
  <si>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</si>
  <si>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</si>
  <si>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</si>
  <si>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</si>
  <si>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</si>
  <si>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</si>
  <si>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</si>
  <si>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</si>
  <si>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</si>
  <si>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</si>
  <si>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</si>
  <si>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</si>
  <si>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</si>
  <si>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</si>
  <si>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</si>
  <si>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</si>
  <si>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</si>
  <si>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</si>
  <si>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</si>
  <si>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</si>
  <si>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</si>
  <si>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</si>
  <si>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</si>
  <si>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</si>
  <si>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</si>
  <si>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</si>
  <si>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</si>
  <si>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</si>
  <si>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</si>
  <si>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</si>
  <si>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</si>
  <si>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</si>
  <si>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</si>
  <si>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</si>
  <si>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</si>
  <si>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</si>
  <si>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</si>
  <si>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</si>
  <si>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</si>
  <si>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</si>
  <si>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</si>
  <si>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</si>
  <si>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Filtered 40lpm</t>
  </si>
  <si>
    <t>Filtered 10lpm</t>
  </si>
  <si>
    <t>WATER SERVICES</t>
  </si>
  <si>
    <t>BOGGISS</t>
  </si>
  <si>
    <t>20181213SRT03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</si>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</sst>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shrinkToFit="1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43451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43451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0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43451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43451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topLeftCell="A7" zoomScale="130" zoomScaleNormal="110" zoomScalePageLayoutView="130" workbookViewId="0">
      <selection activeCell="F22" sqref="F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206</v>
      </c>
      <c r="F3" s="8"/>
      <c r="G3" s="8"/>
      <c r="H3" s="9" t="s">
        <v>154</v>
      </c>
      <c r="J3" s="69" t="s">
        <v>208</v>
      </c>
    </row>
    <row r="4" spans="1:10" ht="15.75">
      <c r="B4" s="3" t="s">
        <v>207</v>
      </c>
      <c r="F4" s="8"/>
      <c r="G4" s="8"/>
      <c r="H4" s="9" t="s">
        <v>56</v>
      </c>
      <c r="J4" s="70">
        <v>43447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43451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5"/>
    </row>
    <row r="8" spans="1:10">
      <c r="A8" s="4"/>
      <c r="B8" s="71" t="s">
        <v>1</v>
      </c>
      <c r="C8" s="72" t="s">
        <v>2</v>
      </c>
      <c r="D8" s="72" t="s">
        <v>134</v>
      </c>
      <c r="E8" s="106" t="s">
        <v>204</v>
      </c>
      <c r="F8" s="106" t="s">
        <v>205</v>
      </c>
      <c r="G8" s="5"/>
    </row>
    <row r="9" spans="1:10">
      <c r="A9" s="4"/>
      <c r="B9" s="10" t="s">
        <v>3</v>
      </c>
      <c r="C9" s="11" t="s">
        <v>23</v>
      </c>
      <c r="D9" s="14">
        <v>6.1</v>
      </c>
      <c r="E9" s="14">
        <v>6.2</v>
      </c>
      <c r="F9" s="14">
        <v>6.8</v>
      </c>
      <c r="G9" s="5"/>
    </row>
    <row r="10" spans="1:10">
      <c r="A10" s="4"/>
      <c r="B10" s="10" t="s">
        <v>5</v>
      </c>
      <c r="C10" s="10" t="s">
        <v>52</v>
      </c>
      <c r="D10" s="11">
        <v>30</v>
      </c>
      <c r="E10" s="11">
        <v>25</v>
      </c>
      <c r="F10" s="11">
        <v>80</v>
      </c>
      <c r="G10" s="5"/>
    </row>
    <row r="11" spans="1:10">
      <c r="A11" s="4"/>
      <c r="B11" s="10" t="s">
        <v>6</v>
      </c>
      <c r="C11" s="10" t="s">
        <v>52</v>
      </c>
      <c r="D11" s="11">
        <v>15</v>
      </c>
      <c r="E11" s="11">
        <v>30</v>
      </c>
      <c r="F11" s="11">
        <v>90</v>
      </c>
      <c r="G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47.653054869134827</v>
      </c>
      <c r="E12" s="15">
        <f t="shared" ref="E12:F12" si="0">2*(E10-(5*10^(E9-10)))/(1+(0.94*10^(E9-10)))*10^(6-E9)</f>
        <v>31.542168073068925</v>
      </c>
      <c r="F12" s="15">
        <f t="shared" si="0"/>
        <v>25.342260587061276</v>
      </c>
      <c r="G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-3.5</v>
      </c>
      <c r="E13" s="14">
        <f>+E9+0.5+VLOOKUP(E10,[2]LSI!$F$2:$G$25,2)+VLOOKUP(E11,[2]LSI!$H$2:$I$25,2)-12.1</f>
        <v>-3</v>
      </c>
      <c r="F13" s="14">
        <f>+F9+0.5+VLOOKUP(F10,[2]LSI!$F$2:$G$25,2)+VLOOKUP(F11,[2]LSI!$H$2:$I$25,2)-12.1</f>
        <v>-1.3999999999999986</v>
      </c>
      <c r="G13" s="5"/>
    </row>
    <row r="14" spans="1:10">
      <c r="A14" s="4"/>
      <c r="B14" s="10" t="s">
        <v>10</v>
      </c>
      <c r="C14" s="10" t="s">
        <v>24</v>
      </c>
      <c r="D14" s="11" t="s">
        <v>40</v>
      </c>
      <c r="E14" s="11">
        <v>0.01</v>
      </c>
      <c r="F14" s="11">
        <v>0.02</v>
      </c>
      <c r="G14" s="5"/>
    </row>
    <row r="15" spans="1:10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5"/>
    </row>
    <row r="16" spans="1:10">
      <c r="A16" s="4"/>
      <c r="B16" s="10" t="s">
        <v>4</v>
      </c>
      <c r="C16" s="10" t="s">
        <v>24</v>
      </c>
      <c r="D16" s="11">
        <v>100</v>
      </c>
      <c r="E16" s="11">
        <v>120</v>
      </c>
      <c r="F16" s="11">
        <v>170</v>
      </c>
      <c r="G16" s="5"/>
    </row>
    <row r="17" spans="1:11">
      <c r="A17" s="4"/>
      <c r="B17" s="10" t="s">
        <v>15</v>
      </c>
      <c r="C17" s="10" t="s">
        <v>24</v>
      </c>
      <c r="D17" s="11">
        <v>18</v>
      </c>
      <c r="E17" s="11">
        <v>27</v>
      </c>
      <c r="F17" s="11">
        <v>25</v>
      </c>
      <c r="G17" s="5"/>
    </row>
    <row r="18" spans="1:11">
      <c r="A18" s="4"/>
      <c r="B18" s="10" t="s">
        <v>186</v>
      </c>
      <c r="C18" s="10" t="s">
        <v>187</v>
      </c>
      <c r="D18" s="14">
        <f t="shared" ref="D18:F18" si="1">D19/10</f>
        <v>13.6</v>
      </c>
      <c r="E18" s="14">
        <f t="shared" si="1"/>
        <v>16.3</v>
      </c>
      <c r="F18" s="14">
        <f t="shared" si="1"/>
        <v>23.8</v>
      </c>
      <c r="G18" s="5"/>
    </row>
    <row r="19" spans="1:11">
      <c r="A19" s="4"/>
      <c r="B19" s="10" t="s">
        <v>186</v>
      </c>
      <c r="C19" s="10" t="s">
        <v>188</v>
      </c>
      <c r="D19" s="15">
        <v>136</v>
      </c>
      <c r="E19" s="15">
        <v>163</v>
      </c>
      <c r="F19" s="15">
        <v>238</v>
      </c>
      <c r="G19" s="5"/>
    </row>
    <row r="20" spans="1:11">
      <c r="A20" s="4"/>
      <c r="B20" s="10" t="s">
        <v>18</v>
      </c>
      <c r="C20" s="10" t="s">
        <v>25</v>
      </c>
      <c r="D20" s="14">
        <v>0.05</v>
      </c>
      <c r="E20" s="14">
        <v>0.34</v>
      </c>
      <c r="F20" s="14" t="s">
        <v>41</v>
      </c>
      <c r="G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5"/>
    </row>
    <row r="22" spans="1:11">
      <c r="A22" s="4"/>
      <c r="B22" s="10" t="s">
        <v>19</v>
      </c>
      <c r="C22" s="10" t="s">
        <v>55</v>
      </c>
      <c r="D22" s="14">
        <v>100.1</v>
      </c>
      <c r="E22" s="14">
        <v>100.3</v>
      </c>
      <c r="F22" s="14">
        <v>100.3</v>
      </c>
      <c r="G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209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200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197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10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43451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43451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43451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43451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43451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199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9" t="s">
        <v>131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 t="s">
        <v>24</v>
      </c>
      <c r="C47" s="100" t="s">
        <v>132</v>
      </c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55"/>
      <c r="C48" s="100"/>
      <c r="D48" s="99"/>
      <c r="E48" s="99"/>
      <c r="F48" s="99"/>
      <c r="G48" s="99"/>
      <c r="H48" s="99"/>
      <c r="I48" s="99"/>
      <c r="J48" s="99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D350F6-DABC-4EE0-83BF-47935AC321A6}"/>
</file>

<file path=customXml/itemProps2.xml><?xml version="1.0" encoding="utf-8"?>
<ds:datastoreItem xmlns:ds="http://schemas.openxmlformats.org/officeDocument/2006/customXml" ds:itemID="{030E0A4F-59D9-4D74-8A97-8A757A9CC8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2018-12-16T20:19:35Z</cp:lastPrinted>
  <dcterms:created xsi:type="dcterms:W3CDTF">2017-07-10T05:27:40Z</dcterms:created>
  <dcterms:modified xsi:type="dcterms:W3CDTF">2018-12-16T20:20:31Z</dcterms:modified>
</cp:coreProperties>
</file>