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1 January\"/>
    </mc:Choice>
  </mc:AlternateContent>
  <xr:revisionPtr revIDLastSave="0" documentId="10_ncr:100000_{53AF0DB6-4B92-4918-AF38-6DDCE936C71D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I26" i="1"/>
  <c r="I25" i="1"/>
  <c r="D26" i="1"/>
  <c r="D25" i="1"/>
  <c r="F25" i="1"/>
  <c r="F26" i="1"/>
  <c r="E25" i="1"/>
  <c r="E26" i="1"/>
  <c r="J25" i="1"/>
  <c r="J26" i="1"/>
  <c r="D25" i="4"/>
  <c r="D24" i="4"/>
  <c r="G25" i="1"/>
  <c r="G26" i="1"/>
  <c r="H25" i="1"/>
  <c r="H26" i="1"/>
</calcChain>
</file>

<file path=xl/sharedStrings.xml><?xml version="1.0" encoding="utf-8"?>
<sst xmlns="http://schemas.openxmlformats.org/spreadsheetml/2006/main" count="1128" uniqueCount="209">
  <si>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</si>
  <si>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</si>
  <si>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</si>
  <si>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</si>
  <si>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</si>
  <si>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</si>
  <si>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</si>
  <si>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</si>
  <si>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</si>
  <si>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</si>
  <si>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</si>
  <si>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</si>
  <si>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</si>
  <si>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</si>
  <si>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</si>
  <si>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</si>
  <si>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</si>
  <si>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</si>
  <si>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</si>
  <si>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</si>
  <si>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</si>
  <si>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</si>
  <si>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</si>
  <si>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</si>
  <si>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</si>
  <si>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</si>
  <si>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</si>
  <si>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</si>
  <si>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</si>
  <si>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</si>
  <si>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</si>
  <si>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</si>
  <si>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</si>
  <si>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</si>
  <si>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</si>
  <si>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</si>
  <si>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</si>
  <si>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</si>
  <si>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</si>
  <si>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</si>
  <si>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</si>
  <si>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</si>
  <si>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</si>
  <si>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</si>
  <si>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</si>
  <si>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</si>
  <si>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</si>
  <si>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</si>
  <si>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</si>
  <si>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</si>
  <si>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</si>
  <si>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</si>
  <si>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</si>
  <si>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</si>
  <si>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</si>
  <si>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</si>
  <si>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</si>
  <si>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</si>
  <si>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</si>
  <si>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</si>
  <si>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</si>
  <si>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</si>
  <si>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</si>
  <si>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</si>
  <si>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</si>
  <si>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</si>
  <si>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</si>
  <si>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</si>
  <si>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</si>
  <si>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</si>
  <si>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</si>
  <si>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</si>
  <si>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</si>
  <si>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</si>
  <si>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</si>
  <si>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</si>
  <si>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</si>
  <si>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</si>
  <si>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</si>
  <si>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</si>
  <si>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</si>
  <si>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</si>
  <si>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</si>
  <si>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</si>
  <si>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</si>
  <si>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</si>
  <si>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</si>
  <si>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</si>
  <si>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</si>
  <si>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</si>
  <si>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</si>
  <si>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</si>
  <si>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</si>
  <si>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</si>
  <si>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</si>
  <si>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</si>
  <si>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</si>
  <si>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</si>
  <si>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</si>
  <si>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</si>
  <si>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</si>
  <si>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</si>
  <si>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</si>
  <si>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</si>
  <si>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</si>
  <si>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</si>
  <si>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</si>
  <si>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</si>
  <si>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</si>
  <si>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</si>
  <si>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</si>
  <si>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</si>
  <si>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</si>
  <si>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</si>
  <si>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</si>
  <si>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</si>
  <si>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</si>
  <si>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</si>
  <si>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</si>
  <si>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</si>
  <si>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</si>
  <si>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</si>
  <si>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</si>
  <si>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</si>
  <si>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</si>
  <si>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</si>
  <si>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</si>
  <si>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</si>
  <si>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</si>
  <si>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</si>
  <si>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</si>
  <si>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</si>
  <si>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</si>
  <si>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</si>
  <si>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</si>
  <si>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</si>
  <si>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</si>
  <si>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</si>
  <si>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</si>
  <si>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</si>
  <si>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</si>
  <si>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</si>
  <si>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</si>
  <si>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</si>
  <si>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</si>
  <si>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</si>
  <si>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</si>
  <si>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</si>
  <si>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</si>
  <si>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</si>
  <si>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</si>
  <si>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</si>
  <si>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</si>
  <si>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</si>
  <si>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</si>
  <si>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</si>
  <si>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</si>
  <si>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</si>
  <si>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</si>
  <si>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</si>
  <si>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</si>
  <si>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</si>
  <si>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</si>
  <si>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</si>
  <si>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</si>
  <si>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</si>
  <si>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</si>
  <si>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</si>
  <si>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</si>
  <si>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</si>
  <si>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</si>
  <si>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</si>
  <si>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</si>
  <si>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</si>
  <si>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</si>
  <si>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</si>
  <si>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</si>
  <si>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</si>
  <si>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</si>
  <si>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</si>
  <si>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</si>
  <si>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</si>
  <si>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</si>
  <si>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</si>
  <si>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</si>
  <si>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</si>
  <si>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</si>
  <si>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</si>
  <si>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</si>
  <si>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</si>
  <si>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</si>
  <si>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</si>
  <si>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</si>
  <si>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</si>
  <si>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</si>
  <si>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</si>
  <si>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</si>
  <si>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</si>
  <si>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</si>
  <si>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</si>
  <si>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</si>
  <si>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</si>
  <si>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</si>
  <si>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WATER SERVICES</t>
  </si>
  <si>
    <t>20190108SRT02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</si>
  <si>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</si>
  <si>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</si>
  <si>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</si>
  <si>
    <t>MATARIKI PRESCHOOL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</si>
</sst>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43475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22" zoomScale="130" zoomScaleNormal="110" zoomScalePageLayoutView="130" workbookViewId="0">
      <selection activeCell="E32" sqref="E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204</v>
      </c>
    </row>
    <row r="4" spans="1:10" ht="15.75">
      <c r="B4" s="3" t="s">
        <v>208</v>
      </c>
      <c r="F4" s="8"/>
      <c r="G4" s="8"/>
      <c r="H4" s="9" t="s">
        <v>56</v>
      </c>
      <c r="J4" s="70">
        <v>43473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v>43475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6.5</v>
      </c>
      <c r="E9" s="14">
        <v>6.2</v>
      </c>
      <c r="F9" s="14">
        <v>6.1</v>
      </c>
      <c r="G9" s="14">
        <v>5.4</v>
      </c>
      <c r="H9" s="5"/>
    </row>
    <row r="10" spans="1:10">
      <c r="A10" s="4"/>
      <c r="B10" s="10" t="s">
        <v>5</v>
      </c>
      <c r="C10" s="10" t="s">
        <v>52</v>
      </c>
      <c r="D10" s="11">
        <v>75</v>
      </c>
      <c r="E10" s="11">
        <v>65</v>
      </c>
      <c r="F10" s="11">
        <v>65</v>
      </c>
      <c r="G10" s="11">
        <v>20</v>
      </c>
      <c r="H10" s="5"/>
    </row>
    <row r="11" spans="1:10">
      <c r="A11" s="4"/>
      <c r="B11" s="10" t="s">
        <v>6</v>
      </c>
      <c r="C11" s="10" t="s">
        <v>52</v>
      </c>
      <c r="D11" s="11">
        <v>35</v>
      </c>
      <c r="E11" s="11">
        <v>30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47.419069389728755</v>
      </c>
      <c r="E12" s="15">
        <f t="shared" ref="E12" si="0">2*(E10-(5*10^(E9-10)))/(1+(0.94*10^(E9-10)))*10^(6-E9)</f>
        <v>82.011236751646763</v>
      </c>
      <c r="F12" s="15">
        <v>103.24945207841299</v>
      </c>
      <c r="G12" s="15">
        <v>159.23810833378803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-2.0999999999999996</v>
      </c>
      <c r="E13" s="14">
        <f>+E9+0.5+VLOOKUP(E10,[2]LSI!$F$2:$G$25,2)+VLOOKUP(E11,[2]LSI!$H$2:$I$25,2)-12.1</f>
        <v>-2.5999999999999996</v>
      </c>
      <c r="F13" s="14">
        <v>-3.4000000000000004</v>
      </c>
      <c r="G13" s="14">
        <v>-4.6999999999999993</v>
      </c>
      <c r="H13" s="5"/>
    </row>
    <row r="14" spans="1:10">
      <c r="A14" s="4"/>
      <c r="B14" s="10" t="s">
        <v>10</v>
      </c>
      <c r="C14" s="10" t="s">
        <v>24</v>
      </c>
      <c r="D14" s="11">
        <v>2.0499999999999998</v>
      </c>
      <c r="E14" s="11">
        <v>1.02</v>
      </c>
      <c r="F14" s="11">
        <v>0.2</v>
      </c>
      <c r="G14" s="11">
        <v>0.04</v>
      </c>
      <c r="H14" s="5"/>
    </row>
    <row r="15" spans="1:10">
      <c r="A15" s="4"/>
      <c r="B15" s="10" t="s">
        <v>11</v>
      </c>
      <c r="C15" s="10" t="s">
        <v>24</v>
      </c>
      <c r="D15" s="11">
        <v>0.22</v>
      </c>
      <c r="E15" s="11">
        <v>0.12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120</v>
      </c>
      <c r="E16" s="11">
        <v>120</v>
      </c>
      <c r="F16" s="11">
        <v>110</v>
      </c>
      <c r="G16" s="11">
        <v>170</v>
      </c>
      <c r="H16" s="5"/>
    </row>
    <row r="17" spans="1:11">
      <c r="A17" s="4"/>
      <c r="B17" s="10" t="s">
        <v>15</v>
      </c>
      <c r="C17" s="10" t="s">
        <v>24</v>
      </c>
      <c r="D17" s="11">
        <v>3</v>
      </c>
      <c r="E17" s="11">
        <v>1</v>
      </c>
      <c r="F17" s="11">
        <v>22</v>
      </c>
      <c r="G17" s="11">
        <v>82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16.2</v>
      </c>
      <c r="E18" s="14">
        <f t="shared" si="1"/>
        <v>16.100000000000001</v>
      </c>
      <c r="F18" s="14">
        <f t="shared" si="1"/>
        <v>16</v>
      </c>
      <c r="G18" s="14">
        <f t="shared" si="1"/>
        <v>23.4</v>
      </c>
      <c r="H18" s="5"/>
    </row>
    <row r="19" spans="1:11">
      <c r="A19" s="4"/>
      <c r="B19" s="10" t="s">
        <v>185</v>
      </c>
      <c r="C19" s="10" t="s">
        <v>187</v>
      </c>
      <c r="D19" s="15">
        <v>162</v>
      </c>
      <c r="E19" s="15">
        <v>161</v>
      </c>
      <c r="F19" s="15">
        <v>160</v>
      </c>
      <c r="G19" s="15">
        <v>234</v>
      </c>
      <c r="H19" s="5"/>
    </row>
    <row r="20" spans="1:11">
      <c r="A20" s="4"/>
      <c r="B20" s="10" t="s">
        <v>18</v>
      </c>
      <c r="C20" s="10" t="s">
        <v>25</v>
      </c>
      <c r="D20" s="14">
        <v>11.19</v>
      </c>
      <c r="E20" s="14">
        <v>3.44</v>
      </c>
      <c r="F20" s="14">
        <v>0.41</v>
      </c>
      <c r="G20" s="14">
        <v>0.08</v>
      </c>
      <c r="H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85.7</v>
      </c>
      <c r="E22" s="14">
        <v>84.2</v>
      </c>
      <c r="F22" s="14">
        <v>77.599999999999994</v>
      </c>
      <c r="G22" s="14">
        <v>94.8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205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43475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DDE03EB-3770-4661-B29F-D09EF5778A17}"/>
</file>

<file path=customXml/itemProps2.xml><?xml version="1.0" encoding="utf-8"?>
<ds:datastoreItem xmlns:ds="http://schemas.openxmlformats.org/officeDocument/2006/customXml" ds:itemID="{49E0922E-1E04-404B-BD83-A17614E20321}"/>
</file>

<file path=customXml/itemProps3.xml><?xml version="1.0" encoding="utf-8"?>
<ds:datastoreItem xmlns:ds="http://schemas.openxmlformats.org/officeDocument/2006/customXml" ds:itemID="{96770136-9064-4A76-8AFB-CAEF592463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2019-01-10T03:12:58Z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