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1 January\"/>
    </mc:Choice>
  </mc:AlternateContent>
  <xr:revisionPtr revIDLastSave="0" documentId="13_ncr:1_{F6F97B64-BB6D-4EE7-A998-BAD8185D0F1B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D13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F18" i="9"/>
  <c r="G18" i="9"/>
  <c r="I26" i="1" l="1"/>
  <c r="I25" i="1"/>
  <c r="E26" i="1"/>
  <c r="E25" i="1"/>
  <c r="G25" i="1"/>
  <c r="G26" i="1"/>
  <c r="H26" i="1"/>
  <c r="H25" i="1"/>
  <c r="D26" i="1"/>
  <c r="D25" i="1"/>
  <c r="J26" i="1"/>
  <c r="J25" i="1"/>
  <c r="F25" i="1"/>
  <c r="F26" i="1"/>
  <c r="D24" i="4"/>
  <c r="D25" i="4"/>
</calcChain>
</file>

<file path=xl/sharedStrings.xml><?xml version="1.0" encoding="utf-8"?>
<sst xmlns="http://schemas.openxmlformats.org/spreadsheetml/2006/main" count="1130" uniqueCount="208">
  <si>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</si>
  <si>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</si>
  <si>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</si>
  <si>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</si>
  <si>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</si>
  <si>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</si>
  <si>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</si>
  <si>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</si>
  <si>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</si>
  <si>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</si>
  <si>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</si>
  <si>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</si>
  <si>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</si>
  <si>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</si>
  <si>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</si>
  <si>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</si>
  <si>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</si>
  <si>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</si>
  <si>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</si>
  <si>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</si>
  <si>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</si>
  <si>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</si>
  <si>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</si>
  <si>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</si>
  <si>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</si>
  <si>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</si>
  <si>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</si>
  <si>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</si>
  <si>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</si>
  <si>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</si>
  <si>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</si>
  <si>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</si>
  <si>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</si>
  <si>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</si>
  <si>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</si>
  <si>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</si>
  <si>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</si>
  <si>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</si>
  <si>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</si>
  <si>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</si>
  <si>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</si>
  <si>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</si>
  <si>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</si>
  <si>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</si>
  <si>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</si>
  <si>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</si>
  <si>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</si>
  <si>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</si>
  <si>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</si>
  <si>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</si>
  <si>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</si>
  <si>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</si>
  <si>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</si>
  <si>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</si>
  <si>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</si>
  <si>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</si>
  <si>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</si>
  <si>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</si>
  <si>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</si>
  <si>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</si>
  <si>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</si>
  <si>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</si>
  <si>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</si>
  <si>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</si>
  <si>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</si>
  <si>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</si>
  <si>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</si>
  <si>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</si>
  <si>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</si>
  <si>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</si>
  <si>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</si>
  <si>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</si>
  <si>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</si>
  <si>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</si>
  <si>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</si>
  <si>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</si>
  <si>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</si>
  <si>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</si>
  <si>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</si>
  <si>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</si>
  <si>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</si>
  <si>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</si>
  <si>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</si>
  <si>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</si>
  <si>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</si>
  <si>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</si>
  <si>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</si>
  <si>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</si>
  <si>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</si>
  <si>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</si>
  <si>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</si>
  <si>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</si>
  <si>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</si>
  <si>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</si>
  <si>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</si>
  <si>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</si>
  <si>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</si>
  <si>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</si>
  <si>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</si>
  <si>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</si>
  <si>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</si>
  <si>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</si>
  <si>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</si>
  <si>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</si>
  <si>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</si>
  <si>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</si>
  <si>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</si>
  <si>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</si>
  <si>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</si>
  <si>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</si>
  <si>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</si>
  <si>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</si>
  <si>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</si>
  <si>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</si>
  <si>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</si>
  <si>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</si>
  <si>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</si>
  <si>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</si>
  <si>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</si>
  <si>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</si>
  <si>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</si>
  <si>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</si>
  <si>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</si>
  <si>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</si>
  <si>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</si>
  <si>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</si>
  <si>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</si>
  <si>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</si>
  <si>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</si>
  <si>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</si>
  <si>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</si>
  <si>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</si>
  <si>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</si>
  <si>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</si>
  <si>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</si>
  <si>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</si>
  <si>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</si>
  <si>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</si>
  <si>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</si>
  <si>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</si>
  <si>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</si>
  <si>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</si>
  <si>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</si>
  <si>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</si>
  <si>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</si>
  <si>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</si>
  <si>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</si>
  <si>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</si>
  <si>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</si>
  <si>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</si>
  <si>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</si>
  <si>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</si>
  <si>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</si>
  <si>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</si>
  <si>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</si>
  <si>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</si>
  <si>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</si>
  <si>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</si>
  <si>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</si>
  <si>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</si>
  <si>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</si>
  <si>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</si>
  <si>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</si>
  <si>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</si>
  <si>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</si>
  <si>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</si>
  <si>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</si>
  <si>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</si>
  <si>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</si>
  <si>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</si>
  <si>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</si>
  <si>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</si>
  <si>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</si>
  <si>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</si>
  <si>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</si>
  <si>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</si>
  <si>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</si>
  <si>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</si>
  <si>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</si>
  <si>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</si>
  <si>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</si>
  <si>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</si>
  <si>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</si>
  <si>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</si>
  <si>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</si>
  <si>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</si>
  <si>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</si>
  <si>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</si>
  <si>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</si>
  <si>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</si>
  <si>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</si>
  <si>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</si>
  <si>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</si>
  <si>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</si>
  <si>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</si>
  <si>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</si>
  <si>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</si>
  <si>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</si>
  <si>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</si>
  <si>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</si>
  <si>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</si>
  <si>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</si>
  <si>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</si>
  <si>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BEVAN HEAP</t>
  </si>
  <si>
    <t>20190131SRT01</t>
  </si>
  <si>
    <t xml:space="preserve">The sample was slightly discoloured with no significant sediment </t>
  </si>
  <si>
    <t xml:space="preserve">The sample was clear with no significant sediment </t>
  </si>
  <si>
    <t>SCOTTS PUMP &amp; MOWERS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</si>
</sst>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43500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43500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43500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43500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zoomScale="130" zoomScaleNormal="110" zoomScalePageLayoutView="130" workbookViewId="0">
      <selection activeCell="C27" sqref="C2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207</v>
      </c>
      <c r="F3" s="8"/>
      <c r="G3" s="8"/>
      <c r="H3" s="9" t="s">
        <v>154</v>
      </c>
      <c r="J3" s="69" t="s">
        <v>204</v>
      </c>
    </row>
    <row r="4" spans="1:10" ht="15.75">
      <c r="B4" s="3" t="s">
        <v>203</v>
      </c>
      <c r="F4" s="8"/>
      <c r="G4" s="8"/>
      <c r="H4" s="9" t="s">
        <v>56</v>
      </c>
      <c r="J4" s="70">
        <v>43496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43500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5"/>
    </row>
    <row r="8" spans="1:10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4">
        <v>6.7</v>
      </c>
      <c r="E9" s="14">
        <v>6.7</v>
      </c>
      <c r="F9" s="14">
        <v>7.1</v>
      </c>
      <c r="G9" s="14">
        <v>6.5</v>
      </c>
      <c r="H9" s="5"/>
    </row>
    <row r="10" spans="1:10">
      <c r="A10" s="4"/>
      <c r="B10" s="10" t="s">
        <v>5</v>
      </c>
      <c r="C10" s="10" t="s">
        <v>52</v>
      </c>
      <c r="D10" s="11">
        <v>105</v>
      </c>
      <c r="E10" s="11">
        <v>100</v>
      </c>
      <c r="F10" s="11">
        <v>100</v>
      </c>
      <c r="G10" s="11">
        <v>35</v>
      </c>
      <c r="H10" s="5"/>
    </row>
    <row r="11" spans="1:10">
      <c r="A11" s="4"/>
      <c r="B11" s="10" t="s">
        <v>6</v>
      </c>
      <c r="C11" s="10" t="s">
        <v>52</v>
      </c>
      <c r="D11" s="11">
        <v>100</v>
      </c>
      <c r="E11" s="11">
        <v>85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5">
        <f>2*(D10-(5*10^(D9-10)))/(1+(0.94*10^(D9-10)))*10^(6-D9)</f>
        <v>41.879778380691192</v>
      </c>
      <c r="E12" s="15">
        <f t="shared" ref="E12" si="0">2*(E10-(5*10^(E9-10)))/(1+(0.94*10^(E9-10)))*10^(6-E9)</f>
        <v>39.88545562308181</v>
      </c>
      <c r="F12" s="15">
        <v>15.866788097910028</v>
      </c>
      <c r="G12" s="15">
        <v>22.128365873695163</v>
      </c>
      <c r="H12" s="5"/>
    </row>
    <row r="13" spans="1:10">
      <c r="A13" s="4"/>
      <c r="B13" s="10" t="s">
        <v>17</v>
      </c>
      <c r="C13" s="11" t="s">
        <v>23</v>
      </c>
      <c r="D13" s="14">
        <f>+D9+0.5+VLOOKUP(D10,[2]LSI!$F$2:$G$25,2)+VLOOKUP(D11,[2]LSI!$H$2:$I$25,2)-12.1</f>
        <v>-1.2999999999999989</v>
      </c>
      <c r="E13" s="14">
        <f>+E9+0.5+VLOOKUP(E10,[2]LSI!$F$2:$G$25,2)+VLOOKUP(E11,[2]LSI!$H$2:$I$25,2)-12.1</f>
        <v>-1.3999999999999986</v>
      </c>
      <c r="F13" s="14">
        <v>-2.2000000000000011</v>
      </c>
      <c r="G13" s="14">
        <v>-3.3000000000000007</v>
      </c>
      <c r="H13" s="5"/>
    </row>
    <row r="14" spans="1:10">
      <c r="A14" s="4"/>
      <c r="B14" s="10" t="s">
        <v>10</v>
      </c>
      <c r="C14" s="10" t="s">
        <v>24</v>
      </c>
      <c r="D14" s="11">
        <v>1.7</v>
      </c>
      <c r="E14" s="11">
        <v>1.64</v>
      </c>
      <c r="F14" s="11">
        <v>0.13</v>
      </c>
      <c r="G14" s="11">
        <v>0.01</v>
      </c>
      <c r="H14" s="5"/>
    </row>
    <row r="15" spans="1:10">
      <c r="A15" s="4"/>
      <c r="B15" s="10" t="s">
        <v>11</v>
      </c>
      <c r="C15" s="10" t="s">
        <v>24</v>
      </c>
      <c r="D15" s="11">
        <v>0.2</v>
      </c>
      <c r="E15" s="11">
        <v>0.28000000000000003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>
        <v>240</v>
      </c>
      <c r="E16" s="11">
        <v>240</v>
      </c>
      <c r="F16" s="11">
        <v>240</v>
      </c>
      <c r="G16" s="11">
        <v>270</v>
      </c>
      <c r="H16" s="5"/>
    </row>
    <row r="17" spans="1:11">
      <c r="A17" s="4"/>
      <c r="B17" s="10" t="s">
        <v>15</v>
      </c>
      <c r="C17" s="10" t="s">
        <v>24</v>
      </c>
      <c r="D17" s="11">
        <v>46</v>
      </c>
      <c r="E17" s="11">
        <v>50</v>
      </c>
      <c r="F17" s="11">
        <v>74</v>
      </c>
      <c r="G17" s="11">
        <v>125</v>
      </c>
      <c r="H17" s="5"/>
    </row>
    <row r="18" spans="1:11">
      <c r="A18" s="4"/>
      <c r="B18" s="10" t="s">
        <v>185</v>
      </c>
      <c r="C18" s="10" t="s">
        <v>186</v>
      </c>
      <c r="D18" s="14">
        <f t="shared" ref="D18:G18" si="1">D19/10</f>
        <v>33.6</v>
      </c>
      <c r="E18" s="14">
        <f t="shared" si="1"/>
        <v>33.6</v>
      </c>
      <c r="F18" s="14">
        <f t="shared" si="1"/>
        <v>33.700000000000003</v>
      </c>
      <c r="G18" s="14">
        <f t="shared" si="1"/>
        <v>38.1</v>
      </c>
      <c r="H18" s="5"/>
    </row>
    <row r="19" spans="1:11">
      <c r="A19" s="4"/>
      <c r="B19" s="10" t="s">
        <v>185</v>
      </c>
      <c r="C19" s="10" t="s">
        <v>187</v>
      </c>
      <c r="D19" s="15">
        <v>336</v>
      </c>
      <c r="E19" s="15">
        <v>336</v>
      </c>
      <c r="F19" s="15">
        <v>337</v>
      </c>
      <c r="G19" s="15">
        <v>381</v>
      </c>
      <c r="H19" s="5"/>
    </row>
    <row r="20" spans="1:11">
      <c r="A20" s="4"/>
      <c r="B20" s="10" t="s">
        <v>18</v>
      </c>
      <c r="C20" s="10" t="s">
        <v>25</v>
      </c>
      <c r="D20" s="14">
        <v>12.47</v>
      </c>
      <c r="E20" s="14">
        <v>11.99</v>
      </c>
      <c r="F20" s="14" t="s">
        <v>41</v>
      </c>
      <c r="G20" s="14" t="s">
        <v>41</v>
      </c>
      <c r="H20" s="5"/>
    </row>
    <row r="21" spans="1:11">
      <c r="A21" s="4"/>
      <c r="B21" s="10" t="s">
        <v>165</v>
      </c>
      <c r="C21" s="10" t="s">
        <v>166</v>
      </c>
      <c r="D21" s="11" t="s">
        <v>38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4">
        <v>82.2</v>
      </c>
      <c r="E22" s="14">
        <v>81.7</v>
      </c>
      <c r="F22" s="14">
        <v>77.3</v>
      </c>
      <c r="G22" s="14">
        <v>94.5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205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205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206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206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43500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43500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A16" sqref="A16:XFD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43500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43500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43500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842AD98-03C6-4324-B0B4-ADA27FD9612F}"/>
</file>

<file path=customXml/itemProps2.xml><?xml version="1.0" encoding="utf-8"?>
<ds:datastoreItem xmlns:ds="http://schemas.openxmlformats.org/officeDocument/2006/customXml" ds:itemID="{5A027EAF-2307-4DDC-831F-6B96B4EADFFA}"/>
</file>

<file path=customXml/itemProps3.xml><?xml version="1.0" encoding="utf-8"?>
<ds:datastoreItem xmlns:ds="http://schemas.openxmlformats.org/officeDocument/2006/customXml" ds:itemID="{D1B3D725-32B1-4B3A-BF35-A6BC584840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2019-02-03T20:41:03Z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