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9848BFC4-05CB-4973-95ED-7164859471A9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6" i="1" l="1"/>
  <c r="E25" i="1"/>
  <c r="D26" i="1"/>
  <c r="D25" i="1"/>
  <c r="D24" i="4"/>
  <c r="D25" i="4"/>
  <c r="H25" i="1"/>
  <c r="H26" i="1"/>
  <c r="J25" i="1"/>
  <c r="J26" i="1"/>
  <c r="F26" i="1"/>
  <c r="F25" i="1"/>
  <c r="I26" i="1"/>
  <c r="I25" i="1"/>
  <c r="G26" i="1"/>
  <c r="G25" i="1"/>
</calcChain>
</file>

<file path=xl/sharedStrings.xml><?xml version="1.0" encoding="utf-8"?>
<sst xmlns="http://schemas.openxmlformats.org/spreadsheetml/2006/main" count="1124" uniqueCount="207">
  <si>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</si>
  <si>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</si>
  <si>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</si>
  <si>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</si>
  <si>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</si>
  <si>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</si>
  <si>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</si>
  <si>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</si>
  <si>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</si>
  <si>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</si>
  <si>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</si>
  <si>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</si>
  <si>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</si>
  <si>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</si>
  <si>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</si>
  <si>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</si>
  <si>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</si>
  <si>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</si>
  <si>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</si>
  <si>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</si>
  <si>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</si>
  <si>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</si>
  <si>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</si>
  <si>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</si>
  <si>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</si>
  <si>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</si>
  <si>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</si>
  <si>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</si>
  <si>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</si>
  <si>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</si>
  <si>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</si>
  <si>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</si>
  <si>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</si>
  <si>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</si>
  <si>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</si>
  <si>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</si>
  <si>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</si>
  <si>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</si>
  <si>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</si>
  <si>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</si>
  <si>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</si>
  <si>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</si>
  <si>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</si>
  <si>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</si>
  <si>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</si>
  <si>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</si>
  <si>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</si>
  <si>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</si>
  <si>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</si>
  <si>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</si>
  <si>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</si>
  <si>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</si>
  <si>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</si>
  <si>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</si>
  <si>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</si>
  <si>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</si>
  <si>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</si>
  <si>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</si>
  <si>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</si>
  <si>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</si>
  <si>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</si>
  <si>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</si>
  <si>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</si>
  <si>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</si>
  <si>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</si>
  <si>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</si>
  <si>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</si>
  <si>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</si>
  <si>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</si>
  <si>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</si>
  <si>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</si>
  <si>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</si>
  <si>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</si>
  <si>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</si>
  <si>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</si>
  <si>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</si>
  <si>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</si>
  <si>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</si>
  <si>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</si>
  <si>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</si>
  <si>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</si>
  <si>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</si>
  <si>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</si>
  <si>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</si>
  <si>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</si>
  <si>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</si>
  <si>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</si>
  <si>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</si>
  <si>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</si>
  <si>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</si>
  <si>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</si>
  <si>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</si>
  <si>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</si>
  <si>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</si>
  <si>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</si>
  <si>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</si>
  <si>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</si>
  <si>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</si>
  <si>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</si>
  <si>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</si>
  <si>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</si>
  <si>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</si>
  <si>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</si>
  <si>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</si>
  <si>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</si>
  <si>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</si>
  <si>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</si>
  <si>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</si>
  <si>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</si>
  <si>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</si>
  <si>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</si>
  <si>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</si>
  <si>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</si>
  <si>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</si>
  <si>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</si>
  <si>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</si>
  <si>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</si>
  <si>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</si>
  <si>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</si>
  <si>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</si>
  <si>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</si>
  <si>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</si>
  <si>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</si>
  <si>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</si>
  <si>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</si>
  <si>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</si>
  <si>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</si>
  <si>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</si>
  <si>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</si>
  <si>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</si>
  <si>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</si>
  <si>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</si>
  <si>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</si>
  <si>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</si>
  <si>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</si>
  <si>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</si>
  <si>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</si>
  <si>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</si>
  <si>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</si>
  <si>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</si>
  <si>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</si>
  <si>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</si>
  <si>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</si>
  <si>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</si>
  <si>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</si>
  <si>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</si>
  <si>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</si>
  <si>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</si>
  <si>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</si>
  <si>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</si>
  <si>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</si>
  <si>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</si>
  <si>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</si>
  <si>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</si>
  <si>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</si>
  <si>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</si>
  <si>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</si>
  <si>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</si>
  <si>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</si>
  <si>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</si>
  <si>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</si>
  <si>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</si>
  <si>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</si>
  <si>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</si>
  <si>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</si>
  <si>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</si>
  <si>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</si>
  <si>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</si>
  <si>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</si>
  <si>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</si>
  <si>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</si>
  <si>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</si>
  <si>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</si>
  <si>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</si>
  <si>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</si>
  <si>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</si>
  <si>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</si>
  <si>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</si>
  <si>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</si>
  <si>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</si>
  <si>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</si>
  <si>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</si>
  <si>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</si>
  <si>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</si>
  <si>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</si>
  <si>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</si>
  <si>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</si>
  <si>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</si>
  <si>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</si>
  <si>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</si>
  <si>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</si>
  <si>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</si>
  <si>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</si>
  <si>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</si>
  <si>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</si>
  <si>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</si>
  <si>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</si>
  <si>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</si>
  <si>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</si>
  <si>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</si>
  <si>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</si>
  <si>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</si>
  <si>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</si>
  <si>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CHRIS LEUENBERGER</t>
  </si>
  <si>
    <t>20190204SRT01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</si>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</sst>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F30" sqref="F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43500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43501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6.3</v>
      </c>
      <c r="E9" s="14">
        <v>6.4</v>
      </c>
      <c r="F9" s="14">
        <v>8.4</v>
      </c>
      <c r="G9" s="14">
        <v>6.8</v>
      </c>
      <c r="H9" s="5"/>
    </row>
    <row r="10" spans="1:10">
      <c r="A10" s="4"/>
      <c r="B10" s="10" t="s">
        <v>5</v>
      </c>
      <c r="C10" s="10" t="s">
        <v>52</v>
      </c>
      <c r="D10" s="11">
        <v>90</v>
      </c>
      <c r="E10" s="11">
        <v>80</v>
      </c>
      <c r="F10" s="11">
        <v>65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>
        <v>45</v>
      </c>
      <c r="E11" s="11">
        <v>15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90.19578541325825</v>
      </c>
      <c r="E12" s="15">
        <f t="shared" ref="E12" si="0">2*(E10-(5*10^(E9-10)))/(1+(0.94*10^(E9-10)))*10^(6-E9)</f>
        <v>63.681111074987335</v>
      </c>
      <c r="F12" s="15">
        <v>0.50462426850080433</v>
      </c>
      <c r="G12" s="15">
        <v>6.3348155913265778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-2.1999999999999993</v>
      </c>
      <c r="E13" s="14">
        <f>+E9+0.5+VLOOKUP(E10,[2]LSI!$F$2:$G$25,2)+VLOOKUP(E11,[2]LSI!$H$2:$I$25,2)-12.1</f>
        <v>-2.6999999999999993</v>
      </c>
      <c r="F13" s="14">
        <v>-1.0999999999999996</v>
      </c>
      <c r="G13" s="14">
        <v>-3.3000000000000007</v>
      </c>
      <c r="H13" s="5"/>
    </row>
    <row r="14" spans="1:10">
      <c r="A14" s="4"/>
      <c r="B14" s="10" t="s">
        <v>10</v>
      </c>
      <c r="C14" s="10" t="s">
        <v>24</v>
      </c>
      <c r="D14" s="11">
        <v>13.6</v>
      </c>
      <c r="E14" s="11">
        <v>34</v>
      </c>
      <c r="F14" s="11">
        <v>3.45</v>
      </c>
      <c r="G14" s="11">
        <v>2.2000000000000002</v>
      </c>
      <c r="H14" s="5"/>
    </row>
    <row r="15" spans="1:10">
      <c r="A15" s="4"/>
      <c r="B15" s="10" t="s">
        <v>11</v>
      </c>
      <c r="C15" s="10" t="s">
        <v>24</v>
      </c>
      <c r="D15" s="11">
        <v>1.4</v>
      </c>
      <c r="E15" s="11">
        <v>1.3</v>
      </c>
      <c r="F15" s="11">
        <v>0.11</v>
      </c>
      <c r="G15" s="11">
        <v>0.01</v>
      </c>
      <c r="H15" s="5"/>
    </row>
    <row r="16" spans="1:10">
      <c r="A16" s="4"/>
      <c r="B16" s="10" t="s">
        <v>4</v>
      </c>
      <c r="C16" s="10" t="s">
        <v>24</v>
      </c>
      <c r="D16" s="11">
        <v>220</v>
      </c>
      <c r="E16" s="11">
        <v>200</v>
      </c>
      <c r="F16" s="11">
        <v>170</v>
      </c>
      <c r="G16" s="11">
        <v>200</v>
      </c>
      <c r="H16" s="5"/>
    </row>
    <row r="17" spans="1:11">
      <c r="A17" s="4"/>
      <c r="B17" s="10" t="s">
        <v>15</v>
      </c>
      <c r="C17" s="10" t="s">
        <v>24</v>
      </c>
      <c r="D17" s="11">
        <v>31</v>
      </c>
      <c r="E17" s="11">
        <v>42</v>
      </c>
      <c r="F17" s="11">
        <v>31</v>
      </c>
      <c r="G17" s="11">
        <v>88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31.3</v>
      </c>
      <c r="E18" s="14">
        <f t="shared" si="1"/>
        <v>27.7</v>
      </c>
      <c r="F18" s="14">
        <f t="shared" si="1"/>
        <v>24.5</v>
      </c>
      <c r="G18" s="14">
        <f t="shared" si="1"/>
        <v>28.7</v>
      </c>
      <c r="H18" s="5"/>
    </row>
    <row r="19" spans="1:11">
      <c r="A19" s="4"/>
      <c r="B19" s="10" t="s">
        <v>185</v>
      </c>
      <c r="C19" s="10" t="s">
        <v>187</v>
      </c>
      <c r="D19" s="15">
        <v>313</v>
      </c>
      <c r="E19" s="15">
        <v>277</v>
      </c>
      <c r="F19" s="15">
        <v>245</v>
      </c>
      <c r="G19" s="15">
        <v>287</v>
      </c>
      <c r="H19" s="5"/>
    </row>
    <row r="20" spans="1:11">
      <c r="A20" s="4"/>
      <c r="B20" s="10" t="s">
        <v>18</v>
      </c>
      <c r="C20" s="10" t="s">
        <v>25</v>
      </c>
      <c r="D20" s="14">
        <v>99</v>
      </c>
      <c r="E20" s="14">
        <v>83</v>
      </c>
      <c r="F20" s="14">
        <v>6.41</v>
      </c>
      <c r="G20" s="14">
        <v>5.18</v>
      </c>
      <c r="H20" s="5"/>
    </row>
    <row r="21" spans="1:11">
      <c r="A21" s="4"/>
      <c r="B21" s="10" t="s">
        <v>165</v>
      </c>
      <c r="C21" s="10" t="s">
        <v>166</v>
      </c>
      <c r="D21" s="11">
        <v>95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39.200000000000003</v>
      </c>
      <c r="E22" s="14">
        <v>21</v>
      </c>
      <c r="F22" s="14">
        <v>51.8</v>
      </c>
      <c r="G22" s="14">
        <v>71.599999999999994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43501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A7F1255-30D8-4272-BD83-7A7C6E161A38}"/>
</file>

<file path=customXml/itemProps2.xml><?xml version="1.0" encoding="utf-8"?>
<ds:datastoreItem xmlns:ds="http://schemas.openxmlformats.org/officeDocument/2006/customXml" ds:itemID="{59A7B9BA-6A85-4976-8DD3-DEBB3C79D2BE}"/>
</file>

<file path=customXml/itemProps3.xml><?xml version="1.0" encoding="utf-8"?>
<ds:datastoreItem xmlns:ds="http://schemas.openxmlformats.org/officeDocument/2006/customXml" ds:itemID="{2F40DEB0-AE37-4304-98A2-86AA4EC520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2019-02-04T20:17:56Z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