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55CC509F-9928-4CF0-A9F9-6B28A0C515D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H26" i="1"/>
  <c r="H25" i="1"/>
  <c r="J26" i="1"/>
  <c r="J25" i="1"/>
  <c r="I25" i="1"/>
  <c r="I26" i="1"/>
  <c r="F25" i="1"/>
  <c r="F26" i="1"/>
  <c r="E26" i="1"/>
  <c r="E25" i="1"/>
  <c r="D24" i="4"/>
  <c r="D25" i="4"/>
  <c r="D26" i="1"/>
  <c r="D25" i="1"/>
  <c r="G26" i="1"/>
  <c r="G25" i="1"/>
</calcChain>
</file>

<file path=xl/sharedStrings.xml><?xml version="1.0" encoding="utf-8"?>
<sst xmlns="http://schemas.openxmlformats.org/spreadsheetml/2006/main" count="1126" uniqueCount="209">
  <si>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</si>
  <si>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</si>
  <si>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</si>
  <si>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</si>
  <si>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</si>
  <si>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</si>
  <si>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</si>
  <si>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</si>
  <si>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</si>
  <si>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</si>
  <si>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</si>
  <si>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</si>
  <si>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</si>
  <si>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</si>
  <si>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</si>
  <si>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</si>
  <si>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</si>
  <si>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</si>
  <si>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</si>
  <si>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</si>
  <si>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</si>
  <si>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</si>
  <si>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</si>
  <si>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</si>
  <si>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</si>
  <si>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</si>
  <si>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</si>
  <si>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</si>
  <si>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</si>
  <si>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</si>
  <si>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</si>
  <si>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</si>
  <si>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</si>
  <si>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</si>
  <si>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</si>
  <si>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</si>
  <si>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</si>
  <si>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</si>
  <si>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</si>
  <si>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</si>
  <si>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</si>
  <si>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</si>
  <si>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</si>
  <si>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</si>
  <si>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</si>
  <si>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</si>
  <si>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</si>
  <si>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</si>
  <si>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</si>
  <si>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</si>
  <si>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</si>
  <si>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</si>
  <si>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</si>
  <si>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</si>
  <si>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</si>
  <si>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</si>
  <si>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</si>
  <si>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</si>
  <si>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</si>
  <si>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</si>
  <si>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</si>
  <si>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</si>
  <si>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</si>
  <si>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</si>
  <si>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</si>
  <si>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</si>
  <si>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</si>
  <si>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</si>
  <si>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</si>
  <si>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</si>
  <si>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</si>
  <si>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</si>
  <si>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</si>
  <si>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</si>
  <si>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</si>
  <si>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</si>
  <si>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</si>
  <si>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</si>
  <si>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</si>
  <si>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</si>
  <si>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</si>
  <si>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</si>
  <si>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</si>
  <si>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</si>
  <si>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</si>
  <si>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</si>
  <si>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</si>
  <si>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</si>
  <si>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</si>
  <si>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</si>
  <si>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</si>
  <si>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</si>
  <si>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</si>
  <si>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</si>
  <si>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</si>
  <si>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</si>
  <si>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</si>
  <si>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</si>
  <si>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</si>
  <si>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</si>
  <si>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</si>
  <si>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</si>
  <si>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</si>
  <si>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</si>
  <si>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</si>
  <si>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</si>
  <si>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</si>
  <si>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</si>
  <si>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</si>
  <si>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</si>
  <si>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</si>
  <si>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</si>
  <si>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</si>
  <si>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</si>
  <si>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</si>
  <si>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</si>
  <si>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</si>
  <si>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</si>
  <si>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</si>
  <si>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</si>
  <si>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</si>
  <si>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</si>
  <si>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</si>
  <si>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</si>
  <si>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</si>
  <si>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</si>
  <si>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</si>
  <si>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</si>
  <si>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</si>
  <si>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</si>
  <si>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</si>
  <si>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</si>
  <si>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</si>
  <si>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</si>
  <si>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</si>
  <si>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</si>
  <si>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</si>
  <si>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</si>
  <si>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</si>
  <si>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</si>
  <si>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</si>
  <si>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</si>
  <si>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</si>
  <si>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</si>
  <si>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</si>
  <si>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</si>
  <si>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</si>
  <si>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</si>
  <si>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</si>
  <si>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</si>
  <si>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</si>
  <si>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</si>
  <si>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</si>
  <si>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</si>
  <si>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</si>
  <si>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</si>
  <si>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</si>
  <si>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</si>
  <si>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</si>
  <si>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</si>
  <si>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</si>
  <si>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</si>
  <si>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</si>
  <si>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</si>
  <si>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</si>
  <si>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</si>
  <si>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</si>
  <si>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</si>
  <si>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</si>
  <si>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</si>
  <si>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</si>
  <si>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</si>
  <si>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</si>
  <si>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</si>
  <si>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</si>
  <si>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</si>
  <si>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</si>
  <si>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</si>
  <si>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</si>
  <si>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</si>
  <si>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</si>
  <si>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</si>
  <si>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</si>
  <si>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</si>
  <si>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</si>
  <si>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</si>
  <si>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</si>
  <si>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</si>
  <si>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</si>
  <si>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</si>
  <si>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</si>
  <si>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</si>
  <si>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</si>
  <si>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</si>
  <si>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</si>
  <si>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</si>
  <si>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</si>
  <si>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</si>
  <si>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</si>
  <si>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</si>
  <si>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</si>
  <si>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</si>
  <si>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</si>
  <si>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MCQUINN PUMPS</t>
  </si>
  <si>
    <t>GRANT MURRAY</t>
  </si>
  <si>
    <t>20190211SRT01</t>
  </si>
  <si>
    <t xml:space="preserve">The sample was discoloured with no significant sediment 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</si>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</sst>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20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43507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6.1</v>
      </c>
      <c r="E9" s="14">
        <v>6.1</v>
      </c>
      <c r="F9" s="14">
        <v>6.3</v>
      </c>
      <c r="G9" s="14">
        <v>5.7</v>
      </c>
      <c r="H9" s="5"/>
    </row>
    <row r="10" spans="1:10">
      <c r="A10" s="4"/>
      <c r="B10" s="10" t="s">
        <v>5</v>
      </c>
      <c r="C10" s="10" t="s">
        <v>52</v>
      </c>
      <c r="D10" s="11">
        <v>110</v>
      </c>
      <c r="E10" s="11">
        <v>100</v>
      </c>
      <c r="F10" s="11">
        <v>110</v>
      </c>
      <c r="G10" s="11">
        <v>35</v>
      </c>
      <c r="H10" s="5"/>
    </row>
    <row r="11" spans="1:10">
      <c r="A11" s="4"/>
      <c r="B11" s="10" t="s">
        <v>6</v>
      </c>
      <c r="C11" s="10" t="s">
        <v>52</v>
      </c>
      <c r="D11" s="11">
        <v>40</v>
      </c>
      <c r="E11" s="11">
        <v>45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174.73053420462776</v>
      </c>
      <c r="E12" s="15">
        <f t="shared" ref="E12" si="0">2*(E10-(5*10^(E9-10)))/(1+(0.94*10^(E9-10)))*10^(6-E9)</f>
        <v>158.84584928769112</v>
      </c>
      <c r="F12" s="15">
        <v>110.23951546342242</v>
      </c>
      <c r="G12" s="15">
        <v>139.66078240491066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-2.4000000000000004</v>
      </c>
      <c r="E13" s="14">
        <f>+E9+0.5+VLOOKUP(E10,[2]LSI!$F$2:$G$25,2)+VLOOKUP(E11,[2]LSI!$H$2:$I$25,2)-12.1</f>
        <v>-2.3000000000000007</v>
      </c>
      <c r="F13" s="14">
        <v>-3</v>
      </c>
      <c r="G13" s="14">
        <v>-4.0999999999999996</v>
      </c>
      <c r="H13" s="5"/>
    </row>
    <row r="14" spans="1:10">
      <c r="A14" s="4"/>
      <c r="B14" s="10" t="s">
        <v>10</v>
      </c>
      <c r="C14" s="10" t="s">
        <v>24</v>
      </c>
      <c r="D14" s="11">
        <v>9.4</v>
      </c>
      <c r="E14" s="11">
        <v>8.3000000000000007</v>
      </c>
      <c r="F14" s="11">
        <v>0.18</v>
      </c>
      <c r="G14" s="11">
        <v>0.12</v>
      </c>
      <c r="H14" s="5"/>
    </row>
    <row r="15" spans="1:10">
      <c r="A15" s="4"/>
      <c r="B15" s="10" t="s">
        <v>11</v>
      </c>
      <c r="C15" s="10" t="s">
        <v>24</v>
      </c>
      <c r="D15" s="11">
        <v>0.21</v>
      </c>
      <c r="E15" s="11">
        <v>0.13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220</v>
      </c>
      <c r="E16" s="11">
        <v>220</v>
      </c>
      <c r="F16" s="11">
        <v>230</v>
      </c>
      <c r="G16" s="11">
        <v>280</v>
      </c>
      <c r="H16" s="5"/>
    </row>
    <row r="17" spans="1:11">
      <c r="A17" s="4"/>
      <c r="B17" s="10" t="s">
        <v>15</v>
      </c>
      <c r="C17" s="10" t="s">
        <v>24</v>
      </c>
      <c r="D17" s="11">
        <v>28</v>
      </c>
      <c r="E17" s="11">
        <v>31</v>
      </c>
      <c r="F17" s="11">
        <v>35</v>
      </c>
      <c r="G17" s="11">
        <v>130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30.4</v>
      </c>
      <c r="E18" s="14">
        <f t="shared" si="1"/>
        <v>31</v>
      </c>
      <c r="F18" s="14">
        <f t="shared" si="1"/>
        <v>32.799999999999997</v>
      </c>
      <c r="G18" s="14">
        <f t="shared" si="1"/>
        <v>38.799999999999997</v>
      </c>
      <c r="H18" s="5"/>
    </row>
    <row r="19" spans="1:11">
      <c r="A19" s="4"/>
      <c r="B19" s="10" t="s">
        <v>185</v>
      </c>
      <c r="C19" s="10" t="s">
        <v>187</v>
      </c>
      <c r="D19" s="15">
        <v>304</v>
      </c>
      <c r="E19" s="15">
        <v>310</v>
      </c>
      <c r="F19" s="15">
        <v>328</v>
      </c>
      <c r="G19" s="15">
        <v>388</v>
      </c>
      <c r="H19" s="5"/>
    </row>
    <row r="20" spans="1:11">
      <c r="A20" s="4"/>
      <c r="B20" s="10" t="s">
        <v>18</v>
      </c>
      <c r="C20" s="10" t="s">
        <v>25</v>
      </c>
      <c r="D20" s="14">
        <v>104</v>
      </c>
      <c r="E20" s="14">
        <v>59</v>
      </c>
      <c r="F20" s="14">
        <v>0.65</v>
      </c>
      <c r="G20" s="14">
        <v>0.41</v>
      </c>
      <c r="H20" s="5"/>
    </row>
    <row r="21" spans="1:11">
      <c r="A21" s="4"/>
      <c r="B21" s="10" t="s">
        <v>165</v>
      </c>
      <c r="C21" s="10" t="s">
        <v>166</v>
      </c>
      <c r="D21" s="11">
        <v>185</v>
      </c>
      <c r="E21" s="11">
        <v>75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42.2</v>
      </c>
      <c r="E22" s="14">
        <v>57.5</v>
      </c>
      <c r="F22" s="14">
        <v>78.2</v>
      </c>
      <c r="G22" s="14">
        <v>98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D02240-901E-4AB3-BFB4-487B6770892E}"/>
</file>

<file path=customXml/itemProps2.xml><?xml version="1.0" encoding="utf-8"?>
<ds:datastoreItem xmlns:ds="http://schemas.openxmlformats.org/officeDocument/2006/customXml" ds:itemID="{850F622F-A853-4735-9455-03922D93CF92}"/>
</file>

<file path=customXml/itemProps3.xml><?xml version="1.0" encoding="utf-8"?>
<ds:datastoreItem xmlns:ds="http://schemas.openxmlformats.org/officeDocument/2006/customXml" ds:itemID="{C40DDFD3-3944-4A08-88EC-6A901631E8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2019-02-11T03:07:26Z</cp:lastPrinted>
  <dcterms:created xsi:type="dcterms:W3CDTF">2017-07-10T05:27:40Z</dcterms:created>
  <dcterms:modified xsi:type="dcterms:W3CDTF">2019-02-11T03:10:16Z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