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0D50A39E-2A49-4EB4-9720-6D8C76FC6B9D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E26" i="1" l="1"/>
  <c r="E25" i="1"/>
  <c r="G26" i="1"/>
  <c r="G25" i="1"/>
  <c r="D26" i="1"/>
  <c r="D25" i="1"/>
  <c r="D25" i="4"/>
  <c r="D24" i="4"/>
  <c r="H25" i="1"/>
  <c r="H26" i="1"/>
  <c r="F25" i="1"/>
  <c r="F26" i="1"/>
  <c r="J26" i="1"/>
  <c r="J25" i="1"/>
  <c r="I26" i="1"/>
  <c r="I25" i="1"/>
</calcChain>
</file>

<file path=xl/sharedStrings.xml><?xml version="1.0" encoding="utf-8"?>
<sst xmlns="http://schemas.openxmlformats.org/spreadsheetml/2006/main" count="1128" uniqueCount="208">
  <si>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</si>
  <si>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</si>
  <si>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</si>
  <si>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</si>
  <si>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</si>
  <si>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</si>
  <si>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</si>
  <si>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</si>
  <si>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</si>
  <si>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</si>
  <si>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</si>
  <si>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</si>
  <si>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</si>
  <si>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</si>
  <si>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</si>
  <si>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</si>
  <si>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</si>
  <si>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</si>
  <si>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</si>
  <si>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</si>
  <si>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</si>
  <si>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</si>
  <si>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</si>
  <si>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</si>
  <si>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</si>
  <si>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</si>
  <si>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</si>
  <si>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</si>
  <si>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</si>
  <si>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</si>
  <si>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</si>
  <si>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</si>
  <si>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</si>
  <si>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</si>
  <si>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</si>
  <si>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</si>
  <si>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</si>
  <si>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</si>
  <si>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</si>
  <si>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</si>
  <si>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</si>
  <si>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</si>
  <si>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</si>
  <si>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</si>
  <si>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</si>
  <si>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</si>
  <si>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</si>
  <si>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</si>
  <si>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</si>
  <si>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</si>
  <si>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</si>
  <si>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</si>
  <si>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</si>
  <si>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</si>
  <si>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</si>
  <si>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</si>
  <si>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</si>
  <si>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</si>
  <si>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</si>
  <si>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</si>
  <si>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</si>
  <si>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</si>
  <si>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</si>
  <si>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</si>
  <si>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</si>
  <si>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</si>
  <si>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</si>
  <si>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</si>
  <si>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</si>
  <si>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</si>
  <si>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</si>
  <si>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</si>
  <si>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</si>
  <si>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</si>
  <si>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</si>
  <si>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</si>
  <si>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</si>
  <si>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</si>
  <si>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</si>
  <si>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</si>
  <si>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</si>
  <si>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</si>
  <si>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</si>
  <si>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</si>
  <si>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</si>
  <si>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</si>
  <si>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</si>
  <si>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</si>
  <si>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</si>
  <si>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</si>
  <si>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</si>
  <si>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</si>
  <si>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</si>
  <si>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</si>
  <si>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</si>
  <si>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</si>
  <si>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</si>
  <si>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</si>
  <si>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</si>
  <si>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</si>
  <si>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</si>
  <si>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</si>
  <si>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</si>
  <si>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</si>
  <si>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</si>
  <si>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</si>
  <si>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</si>
  <si>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</si>
  <si>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</si>
  <si>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</si>
  <si>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</si>
  <si>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</si>
  <si>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</si>
  <si>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</si>
  <si>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</si>
  <si>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</si>
  <si>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</si>
  <si>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</si>
  <si>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</si>
  <si>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</si>
  <si>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</si>
  <si>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</si>
  <si>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</si>
  <si>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</si>
  <si>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</si>
  <si>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</si>
  <si>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</si>
  <si>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</si>
  <si>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</si>
  <si>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</si>
  <si>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</si>
  <si>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</si>
  <si>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</si>
  <si>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</si>
  <si>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</si>
  <si>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</si>
  <si>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</si>
  <si>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</si>
  <si>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</si>
  <si>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</si>
  <si>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</si>
  <si>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</si>
  <si>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</si>
  <si>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</si>
  <si>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</si>
  <si>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</si>
  <si>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</si>
  <si>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</si>
  <si>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</si>
  <si>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</si>
  <si>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</si>
  <si>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</si>
  <si>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</si>
  <si>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</si>
  <si>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</si>
  <si>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</si>
  <si>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</si>
  <si>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</si>
  <si>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</si>
  <si>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</si>
  <si>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</si>
  <si>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</si>
  <si>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</si>
  <si>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</si>
  <si>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</si>
  <si>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</si>
  <si>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</si>
  <si>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</si>
  <si>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</si>
  <si>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</si>
  <si>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</si>
  <si>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</si>
  <si>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</si>
  <si>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</si>
  <si>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</si>
  <si>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</si>
  <si>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</si>
  <si>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</si>
  <si>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</si>
  <si>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</si>
  <si>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</si>
  <si>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</si>
  <si>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</si>
  <si>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</si>
  <si>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</si>
  <si>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</si>
  <si>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</si>
  <si>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</si>
  <si>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</si>
  <si>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</si>
  <si>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</si>
  <si>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</si>
  <si>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</si>
  <si>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</si>
  <si>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</si>
  <si>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</si>
  <si>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</si>
  <si>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</si>
  <si>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</si>
  <si>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</si>
  <si>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</si>
  <si>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</si>
  <si>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</si>
  <si>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CENTRAL SERVICES</t>
  </si>
  <si>
    <t>20190213SRT01</t>
  </si>
  <si>
    <t xml:space="preserve">The sample was slightly discoloured with no significant sediment </t>
  </si>
  <si>
    <t xml:space="preserve">The sample was clear with no significant sediment </t>
  </si>
  <si>
    <t>ZIP PLUMBING WANGANUI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</si>
</sst>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207</v>
      </c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43509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6.7</v>
      </c>
      <c r="E9" s="14">
        <v>6.4</v>
      </c>
      <c r="F9" s="14">
        <v>6.7</v>
      </c>
      <c r="G9" s="14">
        <v>6.2</v>
      </c>
      <c r="H9" s="5"/>
    </row>
    <row r="10" spans="1:10">
      <c r="A10" s="4"/>
      <c r="B10" s="10" t="s">
        <v>5</v>
      </c>
      <c r="C10" s="10" t="s">
        <v>52</v>
      </c>
      <c r="D10" s="11">
        <v>130</v>
      </c>
      <c r="E10" s="11">
        <v>115</v>
      </c>
      <c r="F10" s="11">
        <v>130</v>
      </c>
      <c r="G10" s="11">
        <v>30</v>
      </c>
      <c r="H10" s="5"/>
    </row>
    <row r="11" spans="1:10">
      <c r="A11" s="4"/>
      <c r="B11" s="10" t="s">
        <v>6</v>
      </c>
      <c r="C11" s="10" t="s">
        <v>52</v>
      </c>
      <c r="D11" s="11">
        <v>105</v>
      </c>
      <c r="E11" s="11">
        <v>80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51.851392168738101</v>
      </c>
      <c r="E12" s="15">
        <f t="shared" ref="E12" si="0">2*(E10-(5*10^(E9-10)))/(1+(0.94*10^(E9-10)))*10^(6-E9)</f>
        <v>91.542034567017353</v>
      </c>
      <c r="F12" s="15">
        <v>51.851392168738101</v>
      </c>
      <c r="G12" s="15">
        <v>37.850801657891161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-1.1999999999999993</v>
      </c>
      <c r="E13" s="14">
        <f>+E9+0.5+VLOOKUP(E10,[2]LSI!$F$2:$G$25,2)+VLOOKUP(E11,[2]LSI!$H$2:$I$25,2)-12.1</f>
        <v>-1.6999999999999993</v>
      </c>
      <c r="F13" s="14">
        <v>-2.5</v>
      </c>
      <c r="G13" s="14">
        <v>-3.6999999999999993</v>
      </c>
      <c r="H13" s="5"/>
    </row>
    <row r="14" spans="1:10">
      <c r="A14" s="4"/>
      <c r="B14" s="10" t="s">
        <v>10</v>
      </c>
      <c r="C14" s="10" t="s">
        <v>24</v>
      </c>
      <c r="D14" s="11">
        <v>2.0499999999999998</v>
      </c>
      <c r="E14" s="11">
        <v>1.96</v>
      </c>
      <c r="F14" s="11">
        <v>0.34</v>
      </c>
      <c r="G14" s="11">
        <v>0.03</v>
      </c>
      <c r="H14" s="5"/>
    </row>
    <row r="15" spans="1:10">
      <c r="A15" s="4"/>
      <c r="B15" s="10" t="s">
        <v>11</v>
      </c>
      <c r="C15" s="10" t="s">
        <v>24</v>
      </c>
      <c r="D15" s="11">
        <v>0.14000000000000001</v>
      </c>
      <c r="E15" s="11">
        <v>0.25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190</v>
      </c>
      <c r="E16" s="11">
        <v>200</v>
      </c>
      <c r="F16" s="11">
        <v>200</v>
      </c>
      <c r="G16" s="11">
        <v>250</v>
      </c>
      <c r="H16" s="5"/>
    </row>
    <row r="17" spans="1:11">
      <c r="A17" s="4"/>
      <c r="B17" s="10" t="s">
        <v>15</v>
      </c>
      <c r="C17" s="10" t="s">
        <v>24</v>
      </c>
      <c r="D17" s="11">
        <v>9</v>
      </c>
      <c r="E17" s="11">
        <v>17</v>
      </c>
      <c r="F17" s="11">
        <v>12</v>
      </c>
      <c r="G17" s="11">
        <v>110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27.3</v>
      </c>
      <c r="E18" s="14">
        <f t="shared" si="1"/>
        <v>28.4</v>
      </c>
      <c r="F18" s="14">
        <f t="shared" si="1"/>
        <v>28.2</v>
      </c>
      <c r="G18" s="14">
        <f t="shared" si="1"/>
        <v>35</v>
      </c>
      <c r="H18" s="5"/>
    </row>
    <row r="19" spans="1:11">
      <c r="A19" s="4"/>
      <c r="B19" s="10" t="s">
        <v>185</v>
      </c>
      <c r="C19" s="10" t="s">
        <v>187</v>
      </c>
      <c r="D19" s="15">
        <v>273</v>
      </c>
      <c r="E19" s="15">
        <v>284</v>
      </c>
      <c r="F19" s="15">
        <v>282</v>
      </c>
      <c r="G19" s="15">
        <v>350</v>
      </c>
      <c r="H19" s="5"/>
    </row>
    <row r="20" spans="1:11">
      <c r="A20" s="4"/>
      <c r="B20" s="10" t="s">
        <v>18</v>
      </c>
      <c r="C20" s="10" t="s">
        <v>25</v>
      </c>
      <c r="D20" s="14">
        <v>2.0299999999999998</v>
      </c>
      <c r="E20" s="14">
        <v>1.51</v>
      </c>
      <c r="F20" s="14" t="s">
        <v>41</v>
      </c>
      <c r="G20" s="14">
        <v>0.13</v>
      </c>
      <c r="H20" s="5"/>
    </row>
    <row r="21" spans="1:11">
      <c r="A21" s="4"/>
      <c r="B21" s="10" t="s">
        <v>165</v>
      </c>
      <c r="C21" s="10" t="s">
        <v>166</v>
      </c>
      <c r="D21" s="11">
        <v>30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52.1</v>
      </c>
      <c r="E22" s="14">
        <v>54.1</v>
      </c>
      <c r="F22" s="14">
        <v>60.2</v>
      </c>
      <c r="G22" s="14">
        <v>95.4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8458122-6DA4-400F-86B5-8B954C1E8063}"/>
</file>

<file path=customXml/itemProps2.xml><?xml version="1.0" encoding="utf-8"?>
<ds:datastoreItem xmlns:ds="http://schemas.openxmlformats.org/officeDocument/2006/customXml" ds:itemID="{10248084-9A8B-4D45-AD1F-3FFFA456AA1D}"/>
</file>

<file path=customXml/itemProps3.xml><?xml version="1.0" encoding="utf-8"?>
<ds:datastoreItem xmlns:ds="http://schemas.openxmlformats.org/officeDocument/2006/customXml" ds:itemID="{17E8B094-0C3D-42ED-9A44-058F60C6EE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2019-02-15T02:15:47Z</cp:lastPrinted>
  <dcterms:created xsi:type="dcterms:W3CDTF">2017-07-10T05:27:40Z</dcterms:created>
  <dcterms:modified xsi:type="dcterms:W3CDTF">2019-02-15T02:16:23Z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