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88FF85B3-BBF9-4190-9267-DBBA63210AD4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G18" i="9"/>
  <c r="D26" i="1" l="1"/>
  <c r="D25" i="1"/>
  <c r="D25" i="4"/>
  <c r="D24" i="4"/>
  <c r="H25" i="1"/>
  <c r="H26" i="1"/>
  <c r="G26" i="1"/>
  <c r="G25" i="1"/>
  <c r="E25" i="1"/>
  <c r="E26" i="1"/>
  <c r="I25" i="1"/>
  <c r="I26" i="1"/>
  <c r="J26" i="1"/>
  <c r="J25" i="1"/>
  <c r="F25" i="1"/>
  <c r="F26" i="1"/>
</calcChain>
</file>

<file path=xl/sharedStrings.xml><?xml version="1.0" encoding="utf-8"?>
<sst xmlns="http://schemas.openxmlformats.org/spreadsheetml/2006/main" count="1126" uniqueCount="209">
  <si>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</si>
  <si>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</si>
  <si>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</si>
  <si>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</si>
  <si>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</si>
  <si>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</si>
  <si>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</si>
  <si>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</si>
  <si>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</si>
  <si>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</si>
  <si>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</si>
  <si>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</si>
  <si>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</si>
  <si>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</si>
  <si>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</si>
  <si>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</si>
  <si>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</si>
  <si>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</si>
  <si>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</si>
  <si>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</si>
  <si>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</si>
  <si>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</si>
  <si>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</si>
  <si>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</si>
  <si>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</si>
  <si>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</si>
  <si>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</si>
  <si>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</si>
  <si>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</si>
  <si>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</si>
  <si>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</si>
  <si>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</si>
  <si>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</si>
  <si>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</si>
  <si>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</si>
  <si>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</si>
  <si>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</si>
  <si>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</si>
  <si>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</si>
  <si>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</si>
  <si>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</si>
  <si>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</si>
  <si>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</si>
  <si>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</si>
  <si>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</si>
  <si>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</si>
  <si>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</si>
  <si>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</si>
  <si>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</si>
  <si>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</si>
  <si>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</si>
  <si>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</si>
  <si>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</si>
  <si>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</si>
  <si>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</si>
  <si>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</si>
  <si>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</si>
  <si>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</si>
  <si>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</si>
  <si>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</si>
  <si>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</si>
  <si>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</si>
  <si>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</si>
  <si>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</si>
  <si>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</si>
  <si>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</si>
  <si>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</si>
  <si>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</si>
  <si>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</si>
  <si>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</si>
  <si>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</si>
  <si>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</si>
  <si>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</si>
  <si>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</si>
  <si>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</si>
  <si>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</si>
  <si>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</si>
  <si>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</si>
  <si>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</si>
  <si>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</si>
  <si>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</si>
  <si>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</si>
  <si>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</si>
  <si>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</si>
  <si>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</si>
  <si>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</si>
  <si>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</si>
  <si>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</si>
  <si>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</si>
  <si>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</si>
  <si>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</si>
  <si>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</si>
  <si>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</si>
  <si>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</si>
  <si>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</si>
  <si>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</si>
  <si>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</si>
  <si>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</si>
  <si>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</si>
  <si>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</si>
  <si>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</si>
  <si>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</si>
  <si>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</si>
  <si>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</si>
  <si>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</si>
  <si>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</si>
  <si>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</si>
  <si>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</si>
  <si>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</si>
  <si>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</si>
  <si>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</si>
  <si>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</si>
  <si>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</si>
  <si>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</si>
  <si>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</si>
  <si>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</si>
  <si>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</si>
  <si>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</si>
  <si>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</si>
  <si>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</si>
  <si>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</si>
  <si>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</si>
  <si>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</si>
  <si>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</si>
  <si>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</si>
  <si>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</si>
  <si>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</si>
  <si>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</si>
  <si>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</si>
  <si>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</si>
  <si>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</si>
  <si>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</si>
  <si>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</si>
  <si>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</si>
  <si>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</si>
  <si>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</si>
  <si>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</si>
  <si>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</si>
  <si>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</si>
  <si>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</si>
  <si>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</si>
  <si>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</si>
  <si>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</si>
  <si>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</si>
  <si>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</si>
  <si>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</si>
  <si>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</si>
  <si>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</si>
  <si>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</si>
  <si>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</si>
  <si>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</si>
  <si>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</si>
  <si>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</si>
  <si>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</si>
  <si>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</si>
  <si>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</si>
  <si>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</si>
  <si>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</si>
  <si>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</si>
  <si>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</si>
  <si>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</si>
  <si>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</si>
  <si>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</si>
  <si>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</si>
  <si>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</si>
  <si>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</si>
  <si>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</si>
  <si>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</si>
  <si>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</si>
  <si>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</si>
  <si>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</si>
  <si>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</si>
  <si>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</si>
  <si>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</si>
  <si>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</si>
  <si>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</si>
  <si>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</si>
  <si>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</si>
  <si>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</si>
  <si>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</si>
  <si>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</si>
  <si>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</si>
  <si>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</si>
  <si>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</si>
  <si>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</si>
  <si>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</si>
  <si>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</si>
  <si>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</si>
  <si>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</si>
  <si>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</si>
  <si>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</si>
  <si>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</si>
  <si>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</si>
  <si>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</si>
  <si>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</si>
  <si>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</si>
  <si>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</si>
  <si>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</si>
  <si>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</si>
  <si>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</si>
  <si>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</si>
  <si>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</si>
  <si>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</si>
  <si>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PUMP &amp; ELECTRICAL SERVICES</t>
  </si>
  <si>
    <t>PORTERS GROUP</t>
  </si>
  <si>
    <t xml:space="preserve">The sample was slightly discoloured with some significant sediment </t>
  </si>
  <si>
    <t xml:space="preserve">The sample was clear with no significant sediment </t>
  </si>
  <si>
    <t>20190214SRT01</t>
  </si>
  <si>
    <t xml:space="preserve">The sample was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</si>
</sst>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4" zoomScale="130" zoomScaleNormal="110" zoomScalePageLayoutView="130" workbookViewId="0">
      <selection activeCell="I14" sqref="H14:I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207</v>
      </c>
    </row>
    <row r="4" spans="1:10" ht="15.75">
      <c r="B4" s="3" t="s">
        <v>204</v>
      </c>
      <c r="F4" s="8"/>
      <c r="G4" s="8"/>
      <c r="H4" s="9" t="s">
        <v>56</v>
      </c>
      <c r="J4" s="70">
        <v>43510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5.9</v>
      </c>
      <c r="E9" s="14">
        <v>5.6</v>
      </c>
      <c r="F9" s="14">
        <v>6.2</v>
      </c>
      <c r="G9" s="14">
        <v>5.5</v>
      </c>
      <c r="H9" s="5"/>
    </row>
    <row r="10" spans="1:10">
      <c r="A10" s="4"/>
      <c r="B10" s="10" t="s">
        <v>5</v>
      </c>
      <c r="C10" s="10" t="s">
        <v>52</v>
      </c>
      <c r="D10" s="11">
        <v>35</v>
      </c>
      <c r="E10" s="11">
        <v>45</v>
      </c>
      <c r="F10" s="11">
        <v>40</v>
      </c>
      <c r="G10" s="11">
        <v>5</v>
      </c>
      <c r="H10" s="5"/>
    </row>
    <row r="11" spans="1:10">
      <c r="A11" s="4"/>
      <c r="B11" s="10" t="s">
        <v>6</v>
      </c>
      <c r="C11" s="10" t="s">
        <v>52</v>
      </c>
      <c r="D11" s="11">
        <v>30</v>
      </c>
      <c r="E11" s="11">
        <v>35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88.117199391524139</v>
      </c>
      <c r="E12" s="15">
        <f t="shared" ref="E12" si="0">2*(E10-(5*10^(E9-10)))/(1+(0.94*10^(E9-10)))*10^(6-E9)</f>
        <v>226.06031918986199</v>
      </c>
      <c r="F12" s="15">
        <v>50.468068827535618</v>
      </c>
      <c r="G12" s="15">
        <v>31.620836659349372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-3.1999999999999993</v>
      </c>
      <c r="E13" s="14">
        <f>+E9+0.5+VLOOKUP(E10,[2]LSI!$F$2:$G$25,2)+VLOOKUP(E11,[2]LSI!$H$2:$I$25,2)-12.1</f>
        <v>-3.2999999999999989</v>
      </c>
      <c r="F13" s="14">
        <v>-3.5999999999999996</v>
      </c>
      <c r="G13" s="14">
        <v>-5.0999999999999996</v>
      </c>
      <c r="H13" s="5"/>
    </row>
    <row r="14" spans="1:10">
      <c r="A14" s="4"/>
      <c r="B14" s="10" t="s">
        <v>10</v>
      </c>
      <c r="C14" s="10" t="s">
        <v>24</v>
      </c>
      <c r="D14" s="11">
        <v>1.98</v>
      </c>
      <c r="E14" s="11">
        <v>4.8</v>
      </c>
      <c r="F14" s="11">
        <v>0.13</v>
      </c>
      <c r="G14" s="11">
        <v>0.08</v>
      </c>
      <c r="H14" s="5"/>
    </row>
    <row r="15" spans="1:10">
      <c r="A15" s="4"/>
      <c r="B15" s="10" t="s">
        <v>11</v>
      </c>
      <c r="C15" s="10" t="s">
        <v>24</v>
      </c>
      <c r="D15" s="11">
        <v>0.19</v>
      </c>
      <c r="E15" s="11">
        <v>0.2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80</v>
      </c>
      <c r="E16" s="11">
        <v>80</v>
      </c>
      <c r="F16" s="11">
        <v>90</v>
      </c>
      <c r="G16" s="11">
        <v>130</v>
      </c>
      <c r="H16" s="5"/>
    </row>
    <row r="17" spans="1:11">
      <c r="A17" s="4"/>
      <c r="B17" s="10" t="s">
        <v>15</v>
      </c>
      <c r="C17" s="10" t="s">
        <v>24</v>
      </c>
      <c r="D17" s="11">
        <v>12</v>
      </c>
      <c r="E17" s="11">
        <v>6</v>
      </c>
      <c r="F17" s="11">
        <v>2</v>
      </c>
      <c r="G17" s="11">
        <v>68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11.4</v>
      </c>
      <c r="E18" s="14">
        <f t="shared" si="1"/>
        <v>11.6</v>
      </c>
      <c r="F18" s="14">
        <f t="shared" si="1"/>
        <v>13</v>
      </c>
      <c r="G18" s="14">
        <f t="shared" si="1"/>
        <v>18.399999999999999</v>
      </c>
      <c r="H18" s="5"/>
    </row>
    <row r="19" spans="1:11">
      <c r="A19" s="4"/>
      <c r="B19" s="10" t="s">
        <v>185</v>
      </c>
      <c r="C19" s="10" t="s">
        <v>187</v>
      </c>
      <c r="D19" s="15">
        <v>114</v>
      </c>
      <c r="E19" s="15">
        <v>116</v>
      </c>
      <c r="F19" s="15">
        <v>130</v>
      </c>
      <c r="G19" s="15">
        <v>184</v>
      </c>
      <c r="H19" s="5"/>
    </row>
    <row r="20" spans="1:11">
      <c r="A20" s="4"/>
      <c r="B20" s="10" t="s">
        <v>18</v>
      </c>
      <c r="C20" s="10" t="s">
        <v>25</v>
      </c>
      <c r="D20" s="14">
        <v>2.06</v>
      </c>
      <c r="E20" s="14">
        <v>8.36</v>
      </c>
      <c r="F20" s="14">
        <v>0.19</v>
      </c>
      <c r="G20" s="14">
        <v>0.74</v>
      </c>
      <c r="H20" s="5"/>
    </row>
    <row r="21" spans="1:11">
      <c r="A21" s="4"/>
      <c r="B21" s="10" t="s">
        <v>165</v>
      </c>
      <c r="C21" s="10" t="s">
        <v>166</v>
      </c>
      <c r="D21" s="11">
        <v>10</v>
      </c>
      <c r="E21" s="11">
        <v>50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64.2</v>
      </c>
      <c r="E22" s="14">
        <v>56.1</v>
      </c>
      <c r="F22" s="14">
        <v>49.6</v>
      </c>
      <c r="G22" s="14">
        <v>94.5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C13" sqref="C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12ECBFC-A9A2-4D1B-AD3D-F0B83FC903C1}"/>
</file>

<file path=customXml/itemProps2.xml><?xml version="1.0" encoding="utf-8"?>
<ds:datastoreItem xmlns:ds="http://schemas.openxmlformats.org/officeDocument/2006/customXml" ds:itemID="{2326A25E-5F37-449B-BE82-8D4C5EB4C36E}"/>
</file>

<file path=customXml/itemProps3.xml><?xml version="1.0" encoding="utf-8"?>
<ds:datastoreItem xmlns:ds="http://schemas.openxmlformats.org/officeDocument/2006/customXml" ds:itemID="{44906F77-C175-468E-80D4-5210F05CAC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2019-02-15T02:33:16Z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