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D1D5F028-9CB5-49F2-9507-D037BC627F3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J26" i="1"/>
  <c r="J25" i="1"/>
  <c r="G26" i="1"/>
  <c r="G25" i="1"/>
  <c r="I26" i="1"/>
  <c r="I25" i="1"/>
  <c r="D25" i="4"/>
  <c r="D24" i="4"/>
  <c r="E26" i="1"/>
  <c r="E25" i="1"/>
  <c r="D26" i="1"/>
  <c r="D25" i="1"/>
  <c r="F26" i="1"/>
  <c r="F25" i="1"/>
  <c r="H25" i="1"/>
  <c r="H26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<sst xmlns="http://schemas.openxmlformats.org/spreadsheetml/2006/main" count="1128" uniqueCount="208">
  <si>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</si>
  <si>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</si>
  <si>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</si>
  <si>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</si>
  <si>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</si>
  <si>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</si>
  <si>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</si>
  <si>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</si>
  <si>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</si>
  <si>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</si>
  <si>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</si>
  <si>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</si>
  <si>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</si>
  <si>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</si>
  <si>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</si>
  <si>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</si>
  <si>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</si>
  <si>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</si>
  <si>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</si>
  <si>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</si>
  <si>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</si>
  <si>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</si>
  <si>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</si>
  <si>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</si>
  <si>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</si>
  <si>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</si>
  <si>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</si>
  <si>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</si>
  <si>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</si>
  <si>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</si>
  <si>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</si>
  <si>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</si>
  <si>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</si>
  <si>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</si>
  <si>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</si>
  <si>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</si>
  <si>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</si>
  <si>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</si>
  <si>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</si>
  <si>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</si>
  <si>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</si>
  <si>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</si>
  <si>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</si>
  <si>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</si>
  <si>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</si>
  <si>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</si>
  <si>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</si>
  <si>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</si>
  <si>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</si>
  <si>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</si>
  <si>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</si>
  <si>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</si>
  <si>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</si>
  <si>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</si>
  <si>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</si>
  <si>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</si>
  <si>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</si>
  <si>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</si>
  <si>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</si>
  <si>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</si>
  <si>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</si>
  <si>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</si>
  <si>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</si>
  <si>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</si>
  <si>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</si>
  <si>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</si>
  <si>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</si>
  <si>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</si>
  <si>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</si>
  <si>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</si>
  <si>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</si>
  <si>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</si>
  <si>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</si>
  <si>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</si>
  <si>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</si>
  <si>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</si>
  <si>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</si>
  <si>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</si>
  <si>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</si>
  <si>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</si>
  <si>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</si>
  <si>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</si>
  <si>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</si>
  <si>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</si>
  <si>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</si>
  <si>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</si>
  <si>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</si>
  <si>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</si>
  <si>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</si>
  <si>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</si>
  <si>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</si>
  <si>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</si>
  <si>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</si>
  <si>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</si>
  <si>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</si>
  <si>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</si>
  <si>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</si>
  <si>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</si>
  <si>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</si>
  <si>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</si>
  <si>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</si>
  <si>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</si>
  <si>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</si>
  <si>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</si>
  <si>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</si>
  <si>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</si>
  <si>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</si>
  <si>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</si>
  <si>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</si>
  <si>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</si>
  <si>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</si>
  <si>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</si>
  <si>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</si>
  <si>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</si>
  <si>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</si>
  <si>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</si>
  <si>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</si>
  <si>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</si>
  <si>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</si>
  <si>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</si>
  <si>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</si>
  <si>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</si>
  <si>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</si>
  <si>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</si>
  <si>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</si>
  <si>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</si>
  <si>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</si>
  <si>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</si>
  <si>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</si>
  <si>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</si>
  <si>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</si>
  <si>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</si>
  <si>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</si>
  <si>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</si>
  <si>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</si>
  <si>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</si>
  <si>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</si>
  <si>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</si>
  <si>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</si>
  <si>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</si>
  <si>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</si>
  <si>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</si>
  <si>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</si>
  <si>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</si>
  <si>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</si>
  <si>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</si>
  <si>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</si>
  <si>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</si>
  <si>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</si>
  <si>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</si>
  <si>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</si>
  <si>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</si>
  <si>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</si>
  <si>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</si>
  <si>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</si>
  <si>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</si>
  <si>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</si>
  <si>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</si>
  <si>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</si>
  <si>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</si>
  <si>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</si>
  <si>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</si>
  <si>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</si>
  <si>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</si>
  <si>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</si>
  <si>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</si>
  <si>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</si>
  <si>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</si>
  <si>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</si>
  <si>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</si>
  <si>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</si>
  <si>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</si>
  <si>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</si>
  <si>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</si>
  <si>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</si>
  <si>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</si>
  <si>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</si>
  <si>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</si>
  <si>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</si>
  <si>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</si>
  <si>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</si>
  <si>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</si>
  <si>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</si>
  <si>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</si>
  <si>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</si>
  <si>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</si>
  <si>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</si>
  <si>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</si>
  <si>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</si>
  <si>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</si>
  <si>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</si>
  <si>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</si>
  <si>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</si>
  <si>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</si>
  <si>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</si>
  <si>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</si>
  <si>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</si>
  <si>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</si>
  <si>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</si>
  <si>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</si>
  <si>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</si>
  <si>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</si>
  <si>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</si>
  <si>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KUMEU PLUMBING LTD</t>
  </si>
  <si>
    <t>BRENDAN BOURKE</t>
  </si>
  <si>
    <t>20190215SRT02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</si>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</sst>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G23" sqref="G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6.9</v>
      </c>
      <c r="E9" s="14">
        <v>7.1</v>
      </c>
      <c r="F9" s="14">
        <v>7.5</v>
      </c>
      <c r="G9" s="14">
        <v>6.8</v>
      </c>
      <c r="H9" s="5"/>
    </row>
    <row r="10" spans="1:10">
      <c r="A10" s="4"/>
      <c r="B10" s="10" t="s">
        <v>5</v>
      </c>
      <c r="C10" s="10" t="s">
        <v>52</v>
      </c>
      <c r="D10" s="11">
        <v>235</v>
      </c>
      <c r="E10" s="11">
        <v>225</v>
      </c>
      <c r="F10" s="11">
        <v>225</v>
      </c>
      <c r="G10" s="11">
        <v>60</v>
      </c>
      <c r="H10" s="5"/>
    </row>
    <row r="11" spans="1:10">
      <c r="A11" s="4"/>
      <c r="B11" s="10" t="s">
        <v>6</v>
      </c>
      <c r="C11" s="10" t="s">
        <v>52</v>
      </c>
      <c r="D11" s="11">
        <v>175</v>
      </c>
      <c r="E11" s="11">
        <v>180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59.124348063640767</v>
      </c>
      <c r="E12" s="15">
        <f t="shared" ref="E12" si="0">2*(E10-(5*10^(E9-10)))/(1+(0.94*10^(E9-10)))*10^(6-E9)</f>
        <v>35.701521742808652</v>
      </c>
      <c r="F12" s="15">
        <v>14.187077800318146</v>
      </c>
      <c r="G12" s="15">
        <v>19.006445588483047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-0.59999999999999964</v>
      </c>
      <c r="E13" s="14">
        <f>+E9+0.5+VLOOKUP(E10,[2]LSI!$F$2:$G$25,2)+VLOOKUP(E11,[2]LSI!$H$2:$I$25,2)-12.1</f>
        <v>-0.40000000000000036</v>
      </c>
      <c r="F13" s="14">
        <v>-1.5</v>
      </c>
      <c r="G13" s="14">
        <v>-2.8000000000000007</v>
      </c>
      <c r="H13" s="5"/>
    </row>
    <row r="14" spans="1:10">
      <c r="A14" s="4"/>
      <c r="B14" s="10" t="s">
        <v>10</v>
      </c>
      <c r="C14" s="10" t="s">
        <v>24</v>
      </c>
      <c r="D14" s="11">
        <v>0.03</v>
      </c>
      <c r="E14" s="11">
        <v>0.45</v>
      </c>
      <c r="F14" s="11">
        <v>0.11</v>
      </c>
      <c r="G14" s="11">
        <v>7.0000000000000007E-2</v>
      </c>
      <c r="H14" s="5"/>
    </row>
    <row r="15" spans="1:10">
      <c r="A15" s="4"/>
      <c r="B15" s="10" t="s">
        <v>11</v>
      </c>
      <c r="C15" s="10" t="s">
        <v>24</v>
      </c>
      <c r="D15" s="11">
        <v>0.11</v>
      </c>
      <c r="E15" s="11">
        <v>0.11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370</v>
      </c>
      <c r="E16" s="11">
        <v>370</v>
      </c>
      <c r="F16" s="11">
        <v>370</v>
      </c>
      <c r="G16" s="11">
        <v>450</v>
      </c>
      <c r="H16" s="5"/>
    </row>
    <row r="17" spans="1:11">
      <c r="A17" s="4"/>
      <c r="B17" s="10" t="s">
        <v>15</v>
      </c>
      <c r="C17" s="10" t="s">
        <v>24</v>
      </c>
      <c r="D17" s="11">
        <v>43</v>
      </c>
      <c r="E17" s="11">
        <v>30</v>
      </c>
      <c r="F17" s="11">
        <v>33</v>
      </c>
      <c r="G17" s="11">
        <v>180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52.7</v>
      </c>
      <c r="E18" s="14">
        <f t="shared" si="1"/>
        <v>51.6</v>
      </c>
      <c r="F18" s="14">
        <f t="shared" si="1"/>
        <v>51.4</v>
      </c>
      <c r="G18" s="14">
        <f t="shared" si="1"/>
        <v>63.5</v>
      </c>
      <c r="H18" s="5"/>
    </row>
    <row r="19" spans="1:11">
      <c r="A19" s="4"/>
      <c r="B19" s="10" t="s">
        <v>185</v>
      </c>
      <c r="C19" s="10" t="s">
        <v>187</v>
      </c>
      <c r="D19" s="15">
        <v>527</v>
      </c>
      <c r="E19" s="15">
        <v>516</v>
      </c>
      <c r="F19" s="15">
        <v>514</v>
      </c>
      <c r="G19" s="15">
        <v>635</v>
      </c>
      <c r="H19" s="5"/>
    </row>
    <row r="20" spans="1:11">
      <c r="A20" s="4"/>
      <c r="B20" s="10" t="s">
        <v>18</v>
      </c>
      <c r="C20" s="10" t="s">
        <v>25</v>
      </c>
      <c r="D20" s="14">
        <v>0.83</v>
      </c>
      <c r="E20" s="14">
        <v>2.94</v>
      </c>
      <c r="F20" s="14">
        <v>0.77</v>
      </c>
      <c r="G20" s="14">
        <v>0.94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95.2</v>
      </c>
      <c r="E22" s="14">
        <v>89.8</v>
      </c>
      <c r="F22" s="14">
        <v>85.9</v>
      </c>
      <c r="G22" s="14">
        <v>96.2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4" sqref="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8BC08C-FC06-4C59-8FED-EEF301F5BAC5}"/>
</file>

<file path=customXml/itemProps2.xml><?xml version="1.0" encoding="utf-8"?>
<ds:datastoreItem xmlns:ds="http://schemas.openxmlformats.org/officeDocument/2006/customXml" ds:itemID="{B5209683-6183-474C-B656-DF5D24C072F3}"/>
</file>

<file path=customXml/itemProps3.xml><?xml version="1.0" encoding="utf-8"?>
<ds:datastoreItem xmlns:ds="http://schemas.openxmlformats.org/officeDocument/2006/customXml" ds:itemID="{5A80496A-826B-4EB8-93F7-D4D0EA5EBB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2019-02-18T03:31:50Z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