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CFD9D111-859E-4DE8-8A79-CAD19EBAA6EF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G25" i="1"/>
  <c r="G26" i="1"/>
  <c r="D26" i="1"/>
  <c r="D25" i="1"/>
  <c r="E26" i="1"/>
  <c r="E25" i="1"/>
  <c r="D24" i="4"/>
  <c r="D25" i="4"/>
  <c r="F26" i="1"/>
  <c r="F25" i="1"/>
  <c r="H25" i="1"/>
  <c r="H26" i="1"/>
  <c r="I25" i="1"/>
  <c r="I26" i="1"/>
  <c r="J26" i="1"/>
  <c r="J25" i="1"/>
</calcChain>
</file>

<file path=xl/sharedStrings.xml><?xml version="1.0" encoding="utf-8"?>
<sst xmlns="http://schemas.openxmlformats.org/spreadsheetml/2006/main" count="1132" uniqueCount="207">
  <si>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</si>
  <si>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</si>
  <si>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</si>
  <si>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</si>
  <si>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</si>
  <si>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</si>
  <si>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</si>
  <si>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</si>
  <si>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</si>
  <si>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</si>
  <si>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</si>
  <si>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</si>
  <si>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</si>
  <si>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</si>
  <si>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</si>
  <si>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</si>
  <si>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</si>
  <si>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</si>
  <si>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</si>
  <si>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</si>
  <si>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</si>
  <si>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</si>
  <si>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</si>
  <si>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</si>
  <si>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</si>
  <si>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</si>
  <si>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</si>
  <si>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</si>
  <si>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</si>
  <si>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</si>
  <si>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</si>
  <si>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</si>
  <si>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</si>
  <si>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</si>
  <si>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</si>
  <si>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</si>
  <si>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</si>
  <si>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</si>
  <si>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</si>
  <si>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</si>
  <si>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</si>
  <si>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</si>
  <si>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</si>
  <si>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</si>
  <si>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</si>
  <si>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</si>
  <si>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</si>
  <si>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</si>
  <si>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</si>
  <si>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</si>
  <si>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</si>
  <si>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</si>
  <si>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</si>
  <si>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</si>
  <si>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</si>
  <si>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</si>
  <si>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</si>
  <si>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</si>
  <si>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</si>
  <si>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</si>
  <si>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</si>
  <si>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</si>
  <si>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</si>
  <si>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</si>
  <si>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</si>
  <si>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</si>
  <si>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</si>
  <si>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</si>
  <si>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</si>
  <si>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</si>
  <si>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</si>
  <si>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</si>
  <si>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</si>
  <si>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</si>
  <si>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</si>
  <si>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</si>
  <si>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</si>
  <si>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</si>
  <si>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</si>
  <si>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</si>
  <si>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</si>
  <si>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</si>
  <si>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</si>
  <si>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</si>
  <si>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</si>
  <si>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</si>
  <si>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</si>
  <si>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</si>
  <si>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</si>
  <si>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</si>
  <si>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</si>
  <si>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</si>
  <si>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</si>
  <si>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</si>
  <si>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</si>
  <si>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</si>
  <si>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</si>
  <si>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</si>
  <si>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</si>
  <si>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</si>
  <si>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</si>
  <si>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</si>
  <si>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</si>
  <si>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</si>
  <si>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</si>
  <si>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</si>
  <si>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</si>
  <si>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</si>
  <si>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</si>
  <si>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</si>
  <si>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</si>
  <si>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</si>
  <si>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</si>
  <si>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</si>
  <si>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</si>
  <si>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</si>
  <si>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</si>
  <si>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</si>
  <si>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</si>
  <si>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</si>
  <si>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</si>
  <si>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</si>
  <si>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</si>
  <si>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</si>
  <si>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</si>
  <si>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</si>
  <si>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</si>
  <si>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</si>
  <si>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</si>
  <si>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</si>
  <si>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</si>
  <si>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</si>
  <si>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</si>
  <si>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</si>
  <si>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</si>
  <si>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</si>
  <si>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</si>
  <si>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</si>
  <si>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</si>
  <si>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</si>
  <si>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</si>
  <si>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</si>
  <si>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</si>
  <si>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</si>
  <si>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</si>
  <si>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</si>
  <si>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</si>
  <si>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</si>
  <si>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</si>
  <si>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</si>
  <si>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</si>
  <si>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</si>
  <si>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</si>
  <si>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</si>
  <si>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</si>
  <si>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</si>
  <si>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</si>
  <si>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</si>
  <si>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</si>
  <si>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</si>
  <si>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</si>
  <si>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</si>
  <si>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</si>
  <si>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</si>
  <si>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</si>
  <si>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</si>
  <si>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</si>
  <si>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</si>
  <si>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</si>
  <si>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</si>
  <si>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</si>
  <si>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</si>
  <si>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</si>
  <si>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</si>
  <si>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</si>
  <si>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</si>
  <si>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</si>
  <si>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</si>
  <si>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</si>
  <si>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</si>
  <si>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</si>
  <si>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</si>
  <si>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</si>
  <si>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</si>
  <si>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</si>
  <si>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</si>
  <si>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</si>
  <si>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</si>
  <si>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</si>
  <si>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</si>
  <si>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</si>
  <si>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</si>
  <si>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</si>
  <si>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</si>
  <si>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</si>
  <si>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</si>
  <si>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</si>
  <si>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</si>
  <si>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</si>
  <si>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</si>
  <si>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</si>
  <si>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</si>
  <si>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</si>
  <si>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CLYNE &amp; BENNIE PLUMBING</t>
  </si>
  <si>
    <t>GREG DAVIES</t>
  </si>
  <si>
    <t>20190221SRT02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</si>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</sst>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43521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G22" sqref="G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43517</v>
      </c>
    </row>
    <row r="5" spans="1:10">
      <c r="B5" s="9" t="s">
        <v>136</v>
      </c>
      <c r="C5" s="78" t="s">
        <v>153</v>
      </c>
      <c r="F5" s="8"/>
      <c r="G5" s="8"/>
      <c r="H5" s="9" t="s">
        <v>57</v>
      </c>
      <c r="J5" s="70">
        <f ca="1">TODAY()</f>
        <v>43521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6.5</v>
      </c>
      <c r="E9" s="14">
        <v>6.5</v>
      </c>
      <c r="F9" s="14">
        <v>6.9</v>
      </c>
      <c r="G9" s="14">
        <v>6.2</v>
      </c>
      <c r="H9" s="5"/>
    </row>
    <row r="10" spans="1:10">
      <c r="A10" s="4"/>
      <c r="B10" s="10" t="s">
        <v>5</v>
      </c>
      <c r="C10" s="10" t="s">
        <v>52</v>
      </c>
      <c r="D10" s="11">
        <v>30</v>
      </c>
      <c r="E10" s="11">
        <v>35</v>
      </c>
      <c r="F10" s="11">
        <v>20</v>
      </c>
      <c r="G10" s="11">
        <v>25</v>
      </c>
      <c r="H10" s="5"/>
    </row>
    <row r="11" spans="1:10">
      <c r="A11" s="4"/>
      <c r="B11" s="10" t="s">
        <v>6</v>
      </c>
      <c r="C11" s="10" t="s">
        <v>52</v>
      </c>
      <c r="D11" s="11">
        <v>30</v>
      </c>
      <c r="E11" s="11">
        <v>15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18.967027934190966</v>
      </c>
      <c r="E12" s="15">
        <f t="shared" ref="E12" si="0">2*(E10-(5*10^(E9-10)))/(1+(0.94*10^(E9-10)))*10^(6-E9)</f>
        <v>22.128365873695163</v>
      </c>
      <c r="F12" s="15">
        <v>5.0309451986671299</v>
      </c>
      <c r="G12" s="15">
        <v>31.542168073068925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-2.6999999999999993</v>
      </c>
      <c r="E13" s="14">
        <f>+E9+0.5+VLOOKUP(E10,[2]LSI!$F$2:$G$25,2)+VLOOKUP(E11,[2]LSI!$H$2:$I$25,2)-12.1</f>
        <v>-3</v>
      </c>
      <c r="F13" s="14">
        <v>-3.1999999999999993</v>
      </c>
      <c r="G13" s="14">
        <v>-3.6999999999999993</v>
      </c>
      <c r="H13" s="5"/>
    </row>
    <row r="14" spans="1:10">
      <c r="A14" s="4"/>
      <c r="B14" s="10" t="s">
        <v>10</v>
      </c>
      <c r="C14" s="10" t="s">
        <v>24</v>
      </c>
      <c r="D14" s="11">
        <v>0.1</v>
      </c>
      <c r="E14" s="11" t="s">
        <v>40</v>
      </c>
      <c r="F14" s="11">
        <v>0.01</v>
      </c>
      <c r="G14" s="11" t="s">
        <v>40</v>
      </c>
      <c r="H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70</v>
      </c>
      <c r="E16" s="11">
        <v>70</v>
      </c>
      <c r="F16" s="11">
        <v>70</v>
      </c>
      <c r="G16" s="11">
        <v>110</v>
      </c>
      <c r="H16" s="5"/>
    </row>
    <row r="17" spans="1:11">
      <c r="A17" s="4"/>
      <c r="B17" s="10" t="s">
        <v>15</v>
      </c>
      <c r="C17" s="10" t="s">
        <v>24</v>
      </c>
      <c r="D17" s="11">
        <v>28</v>
      </c>
      <c r="E17" s="11">
        <v>3</v>
      </c>
      <c r="F17" s="11">
        <v>15</v>
      </c>
      <c r="G17" s="11">
        <v>46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9.4</v>
      </c>
      <c r="E18" s="14">
        <f t="shared" si="1"/>
        <v>9.3000000000000007</v>
      </c>
      <c r="F18" s="14">
        <f t="shared" si="1"/>
        <v>9.3000000000000007</v>
      </c>
      <c r="G18" s="14">
        <f t="shared" si="1"/>
        <v>15.5</v>
      </c>
      <c r="H18" s="5"/>
    </row>
    <row r="19" spans="1:11">
      <c r="A19" s="4"/>
      <c r="B19" s="10" t="s">
        <v>185</v>
      </c>
      <c r="C19" s="10" t="s">
        <v>187</v>
      </c>
      <c r="D19" s="15">
        <v>94</v>
      </c>
      <c r="E19" s="15">
        <v>93</v>
      </c>
      <c r="F19" s="15">
        <v>93</v>
      </c>
      <c r="G19" s="15">
        <v>155</v>
      </c>
      <c r="H19" s="5"/>
    </row>
    <row r="20" spans="1:11">
      <c r="A20" s="4"/>
      <c r="B20" s="10" t="s">
        <v>18</v>
      </c>
      <c r="C20" s="10" t="s">
        <v>25</v>
      </c>
      <c r="D20" s="14">
        <v>0.38</v>
      </c>
      <c r="E20" s="14">
        <v>0.94</v>
      </c>
      <c r="F20" s="14">
        <v>0.33</v>
      </c>
      <c r="G20" s="14">
        <v>0.5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97.2</v>
      </c>
      <c r="E22" s="14">
        <v>97.4</v>
      </c>
      <c r="F22" s="14">
        <v>82.8</v>
      </c>
      <c r="G22" s="14">
        <v>97.7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43521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2542C8-47AF-4B78-A548-DE95407C9C81}"/>
</file>

<file path=customXml/itemProps2.xml><?xml version="1.0" encoding="utf-8"?>
<ds:datastoreItem xmlns:ds="http://schemas.openxmlformats.org/officeDocument/2006/customXml" ds:itemID="{A17485C8-DFAD-4B98-B8DA-4AAB8BA92672}"/>
</file>

<file path=customXml/itemProps3.xml><?xml version="1.0" encoding="utf-8"?>
<ds:datastoreItem xmlns:ds="http://schemas.openxmlformats.org/officeDocument/2006/customXml" ds:itemID="{45ADCFD6-6537-472E-ADB0-AEEA87AF75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2019-02-24T20:56:50Z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