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8C0583D1-5A9B-4CCA-94CB-092D23D08A1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H25" i="1" l="1"/>
  <c r="H26" i="1"/>
  <c r="I25" i="1"/>
  <c r="I26" i="1"/>
  <c r="J26" i="1"/>
  <c r="J25" i="1"/>
  <c r="F25" i="1"/>
  <c r="F26" i="1"/>
  <c r="D25" i="4"/>
  <c r="D24" i="4"/>
  <c r="D26" i="1"/>
  <c r="D25" i="1"/>
  <c r="E26" i="1"/>
  <c r="E25" i="1"/>
  <c r="G26" i="1"/>
  <c r="G25" i="1"/>
</calcChain>
</file>

<file path=xl/sharedStrings.xml><?xml version="1.0" encoding="utf-8"?>
<sst xmlns="http://schemas.openxmlformats.org/spreadsheetml/2006/main" count="1127" uniqueCount="210">
  <si>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</si>
  <si>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</si>
  <si>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</si>
  <si>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</si>
  <si>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</si>
  <si>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</si>
  <si>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</si>
  <si>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</si>
  <si>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</si>
  <si>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</si>
  <si>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</si>
  <si>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</si>
  <si>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</si>
  <si>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</si>
  <si>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</si>
  <si>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</si>
  <si>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</si>
  <si>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</si>
  <si>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</si>
  <si>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</si>
  <si>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</si>
  <si>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</si>
  <si>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</si>
  <si>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</si>
  <si>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</si>
  <si>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</si>
  <si>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</si>
  <si>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</si>
  <si>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</si>
  <si>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</si>
  <si>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</si>
  <si>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</si>
  <si>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</si>
  <si>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</si>
  <si>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</si>
  <si>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</si>
  <si>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</si>
  <si>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</si>
  <si>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</si>
  <si>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</si>
  <si>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</si>
  <si>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</si>
  <si>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</si>
  <si>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</si>
  <si>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</si>
  <si>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</si>
  <si>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</si>
  <si>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</si>
  <si>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</si>
  <si>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</si>
  <si>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</si>
  <si>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</si>
  <si>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</si>
  <si>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</si>
  <si>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</si>
  <si>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</si>
  <si>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</si>
  <si>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</si>
  <si>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</si>
  <si>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</si>
  <si>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</si>
  <si>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</si>
  <si>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</si>
  <si>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</si>
  <si>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</si>
  <si>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</si>
  <si>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</si>
  <si>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</si>
  <si>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</si>
  <si>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</si>
  <si>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</si>
  <si>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</si>
  <si>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</si>
  <si>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</si>
  <si>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</si>
  <si>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</si>
  <si>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</si>
  <si>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</si>
  <si>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</si>
  <si>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</si>
  <si>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</si>
  <si>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</si>
  <si>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</si>
  <si>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</si>
  <si>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</si>
  <si>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</si>
  <si>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</si>
  <si>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</si>
  <si>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</si>
  <si>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</si>
  <si>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</si>
  <si>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</si>
  <si>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</si>
  <si>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</si>
  <si>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</si>
  <si>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</si>
  <si>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</si>
  <si>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</si>
  <si>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</si>
  <si>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</si>
  <si>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</si>
  <si>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</si>
  <si>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</si>
  <si>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</si>
  <si>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</si>
  <si>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</si>
  <si>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</si>
  <si>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</si>
  <si>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</si>
  <si>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</si>
  <si>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</si>
  <si>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</si>
  <si>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</si>
  <si>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</si>
  <si>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</si>
  <si>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</si>
  <si>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</si>
  <si>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</si>
  <si>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</si>
  <si>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</si>
  <si>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</si>
  <si>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</si>
  <si>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</si>
  <si>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</si>
  <si>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</si>
  <si>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</si>
  <si>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</si>
  <si>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</si>
  <si>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</si>
  <si>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</si>
  <si>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</si>
  <si>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</si>
  <si>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</si>
  <si>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</si>
  <si>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</si>
  <si>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</si>
  <si>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</si>
  <si>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</si>
  <si>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</si>
  <si>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</si>
  <si>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</si>
  <si>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</si>
  <si>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</si>
  <si>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</si>
  <si>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</si>
  <si>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</si>
  <si>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</si>
  <si>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</si>
  <si>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</si>
  <si>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</si>
  <si>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</si>
  <si>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</si>
  <si>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</si>
  <si>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</si>
  <si>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</si>
  <si>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</si>
  <si>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</si>
  <si>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</si>
  <si>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</si>
  <si>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</si>
  <si>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</si>
  <si>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</si>
  <si>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</si>
  <si>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</si>
  <si>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</si>
  <si>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</si>
  <si>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</si>
  <si>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</si>
  <si>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</si>
  <si>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</si>
  <si>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</si>
  <si>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</si>
  <si>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</si>
  <si>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</si>
  <si>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</si>
  <si>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</si>
  <si>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</si>
  <si>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</si>
  <si>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</si>
  <si>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</si>
  <si>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</si>
  <si>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</si>
  <si>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</si>
  <si>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</si>
  <si>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</si>
  <si>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</si>
  <si>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</si>
  <si>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</si>
  <si>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</si>
  <si>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</si>
  <si>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</si>
  <si>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</si>
  <si>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</si>
  <si>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</si>
  <si>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</si>
  <si>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</si>
  <si>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</si>
  <si>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</si>
  <si>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</si>
  <si>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</si>
  <si>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</si>
  <si>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</si>
  <si>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</si>
  <si>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NIND DAIRY SERVICES </t>
  </si>
  <si>
    <t>INWARDS GOODS</t>
  </si>
  <si>
    <t>Storage</t>
  </si>
  <si>
    <t>Filter</t>
  </si>
  <si>
    <t>After Filter</t>
  </si>
  <si>
    <t xml:space="preserve">The sample was clear with no significant sediment </t>
  </si>
  <si>
    <t>20190225SRT01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</si>
</sst>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J4" sqref="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209</v>
      </c>
    </row>
    <row r="4" spans="1:10" ht="15.75">
      <c r="B4" s="3" t="s">
        <v>204</v>
      </c>
      <c r="F4" s="8"/>
      <c r="G4" s="8"/>
      <c r="H4" s="9" t="s">
        <v>56</v>
      </c>
      <c r="J4" s="70">
        <v>43521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205</v>
      </c>
      <c r="E8" s="72" t="s">
        <v>206</v>
      </c>
      <c r="F8" s="72" t="s">
        <v>207</v>
      </c>
      <c r="G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6.9</v>
      </c>
      <c r="F9" s="14">
        <v>6.9</v>
      </c>
      <c r="G9" s="5"/>
    </row>
    <row r="10" spans="1:10">
      <c r="A10" s="4"/>
      <c r="B10" s="10" t="s">
        <v>5</v>
      </c>
      <c r="C10" s="10" t="s">
        <v>52</v>
      </c>
      <c r="D10" s="11">
        <v>190</v>
      </c>
      <c r="E10" s="11">
        <v>190</v>
      </c>
      <c r="F10" s="11">
        <v>190</v>
      </c>
      <c r="G10" s="5"/>
    </row>
    <row r="11" spans="1:10">
      <c r="A11" s="4"/>
      <c r="B11" s="10" t="s">
        <v>6</v>
      </c>
      <c r="C11" s="10" t="s">
        <v>52</v>
      </c>
      <c r="D11" s="11">
        <v>85</v>
      </c>
      <c r="E11" s="11">
        <v>140</v>
      </c>
      <c r="F11" s="11">
        <v>100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60.189243079241557</v>
      </c>
      <c r="E12" s="15">
        <f t="shared" ref="E12:F12" si="0">2*(E10-(5*10^(E9-10)))/(1+(0.94*10^(E9-10)))*10^(6-E9)</f>
        <v>47.802473045390471</v>
      </c>
      <c r="F12" s="15">
        <f t="shared" si="0"/>
        <v>47.802473045390471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-1.0999999999999996</v>
      </c>
      <c r="E13" s="14">
        <f>+E9+0.5+VLOOKUP(E10,[2]LSI!$F$2:$G$25,2)+VLOOKUP(E11,[2]LSI!$H$2:$I$25,2)-12.1</f>
        <v>-0.79999999999999893</v>
      </c>
      <c r="F13" s="14">
        <f>+F9+0.5+VLOOKUP(F10,[2]LSI!$F$2:$G$25,2)+VLOOKUP(F11,[2]LSI!$H$2:$I$25,2)-12.1</f>
        <v>-0.89999999999999858</v>
      </c>
      <c r="G13" s="5"/>
    </row>
    <row r="14" spans="1:10">
      <c r="A14" s="4"/>
      <c r="B14" s="10" t="s">
        <v>10</v>
      </c>
      <c r="C14" s="10" t="s">
        <v>24</v>
      </c>
      <c r="D14" s="11">
        <v>0.02</v>
      </c>
      <c r="E14" s="11" t="s">
        <v>40</v>
      </c>
      <c r="F14" s="11" t="s">
        <v>40</v>
      </c>
      <c r="G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>
        <v>320</v>
      </c>
      <c r="E16" s="11">
        <v>310</v>
      </c>
      <c r="F16" s="11">
        <v>310</v>
      </c>
      <c r="G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28</v>
      </c>
      <c r="F17" s="11">
        <v>32</v>
      </c>
      <c r="G17" s="5"/>
    </row>
    <row r="18" spans="1:11">
      <c r="A18" s="4"/>
      <c r="B18" s="10" t="s">
        <v>185</v>
      </c>
      <c r="C18" s="10" t="s">
        <v>186</v>
      </c>
      <c r="D18" s="14">
        <f t="shared" ref="D18:F18" si="1">D19/10</f>
        <v>44.9</v>
      </c>
      <c r="E18" s="14">
        <f t="shared" si="1"/>
        <v>43.7</v>
      </c>
      <c r="F18" s="14">
        <f t="shared" si="1"/>
        <v>43.6</v>
      </c>
      <c r="G18" s="5"/>
    </row>
    <row r="19" spans="1:11">
      <c r="A19" s="4"/>
      <c r="B19" s="10" t="s">
        <v>185</v>
      </c>
      <c r="C19" s="10" t="s">
        <v>187</v>
      </c>
      <c r="D19" s="15">
        <v>449</v>
      </c>
      <c r="E19" s="15">
        <v>437</v>
      </c>
      <c r="F19" s="15">
        <v>436</v>
      </c>
      <c r="G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>
        <v>0.33</v>
      </c>
      <c r="G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99.8</v>
      </c>
      <c r="E22" s="14">
        <v>99.7</v>
      </c>
      <c r="F22" s="14">
        <v>99.9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7788FF-94C3-4255-B3BC-937948860488}"/>
</file>

<file path=customXml/itemProps2.xml><?xml version="1.0" encoding="utf-8"?>
<ds:datastoreItem xmlns:ds="http://schemas.openxmlformats.org/officeDocument/2006/customXml" ds:itemID="{739CD2F2-1CA9-4252-9CDD-5D60089A4954}"/>
</file>

<file path=customXml/itemProps3.xml><?xml version="1.0" encoding="utf-8"?>
<ds:datastoreItem xmlns:ds="http://schemas.openxmlformats.org/officeDocument/2006/customXml" ds:itemID="{CD269D3F-1BF2-48CA-A4D9-C311A6844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2019-02-26T02:29:32Z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