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F4972F4A-4B91-42B7-981C-601FC99AEBB1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D13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G25" i="1" l="1"/>
  <c r="G26" i="1"/>
  <c r="H25" i="1"/>
  <c r="H26" i="1"/>
  <c r="F26" i="1"/>
  <c r="F25" i="1"/>
  <c r="E26" i="1"/>
  <c r="E25" i="1"/>
  <c r="D26" i="1"/>
  <c r="D25" i="1"/>
  <c r="D25" i="4"/>
  <c r="D24" i="4"/>
  <c r="I26" i="1"/>
  <c r="I25" i="1"/>
  <c r="J26" i="1"/>
  <c r="J25" i="1"/>
</calcChain>
</file>

<file path=xl/sharedStrings.xml><?xml version="1.0" encoding="utf-8"?>
<sst xmlns="http://schemas.openxmlformats.org/spreadsheetml/2006/main" count="1130" uniqueCount="210">
  <si>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</si>
  <si>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</si>
  <si>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</si>
  <si>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</si>
  <si>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</si>
  <si>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</si>
  <si>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</si>
  <si>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</si>
  <si>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</si>
  <si>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</si>
  <si>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</si>
  <si>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</si>
  <si>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</si>
  <si>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</si>
  <si>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</si>
  <si>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</si>
  <si>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</si>
  <si>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</si>
  <si>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</si>
  <si>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</si>
  <si>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</si>
  <si>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</si>
  <si>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</si>
  <si>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</si>
  <si>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</si>
  <si>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</si>
  <si>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</si>
  <si>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</si>
  <si>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</si>
  <si>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</si>
  <si>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</si>
  <si>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</si>
  <si>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</si>
  <si>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</si>
  <si>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</si>
  <si>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</si>
  <si>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</si>
  <si>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</si>
  <si>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</si>
  <si>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</si>
  <si>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</si>
  <si>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</si>
  <si>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</si>
  <si>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</si>
  <si>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</si>
  <si>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</si>
  <si>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</si>
  <si>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</si>
  <si>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</si>
  <si>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</si>
  <si>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</si>
  <si>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</si>
  <si>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</si>
  <si>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</si>
  <si>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</si>
  <si>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</si>
  <si>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</si>
  <si>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</si>
  <si>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</si>
  <si>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</si>
  <si>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</si>
  <si>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</si>
  <si>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</si>
  <si>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</si>
  <si>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</si>
  <si>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</si>
  <si>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</si>
  <si>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</si>
  <si>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</si>
  <si>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</si>
  <si>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</si>
  <si>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</si>
  <si>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</si>
  <si>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</si>
  <si>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</si>
  <si>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</si>
  <si>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</si>
  <si>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</si>
  <si>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</si>
  <si>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</si>
  <si>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</si>
  <si>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</si>
  <si>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</si>
  <si>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</si>
  <si>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</si>
  <si>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</si>
  <si>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</si>
  <si>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</si>
  <si>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</si>
  <si>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</si>
  <si>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</si>
  <si>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</si>
  <si>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</si>
  <si>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</si>
  <si>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</si>
  <si>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</si>
  <si>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</si>
  <si>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</si>
  <si>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</si>
  <si>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</si>
  <si>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</si>
  <si>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</si>
  <si>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</si>
  <si>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</si>
  <si>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</si>
  <si>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</si>
  <si>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</si>
  <si>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</si>
  <si>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</si>
  <si>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</si>
  <si>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</si>
  <si>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</si>
  <si>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</si>
  <si>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</si>
  <si>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</si>
  <si>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</si>
  <si>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</si>
  <si>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</si>
  <si>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</si>
  <si>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</si>
  <si>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</si>
  <si>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</si>
  <si>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</si>
  <si>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</si>
  <si>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</si>
  <si>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</si>
  <si>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</si>
  <si>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</si>
  <si>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</si>
  <si>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</si>
  <si>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</si>
  <si>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</si>
  <si>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</si>
  <si>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</si>
  <si>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</si>
  <si>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</si>
  <si>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</si>
  <si>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</si>
  <si>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</si>
  <si>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</si>
  <si>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</si>
  <si>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</si>
  <si>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</si>
  <si>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</si>
  <si>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</si>
  <si>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</si>
  <si>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</si>
  <si>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</si>
  <si>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</si>
  <si>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</si>
  <si>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</si>
  <si>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</si>
  <si>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</si>
  <si>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</si>
  <si>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</si>
  <si>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</si>
  <si>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</si>
  <si>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</si>
  <si>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</si>
  <si>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</si>
  <si>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</si>
  <si>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</si>
  <si>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</si>
  <si>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</si>
  <si>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</si>
  <si>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</si>
  <si>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</si>
  <si>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</si>
  <si>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</si>
  <si>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</si>
  <si>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</si>
  <si>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</si>
  <si>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</si>
  <si>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</si>
  <si>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</si>
  <si>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</si>
  <si>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</si>
  <si>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</si>
  <si>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</si>
  <si>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</si>
  <si>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</si>
  <si>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</si>
  <si>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</si>
  <si>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</si>
  <si>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</si>
  <si>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</si>
  <si>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</si>
  <si>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</si>
  <si>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</si>
  <si>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</si>
  <si>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</si>
  <si>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</si>
  <si>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</si>
  <si>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</si>
  <si>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</si>
  <si>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</si>
  <si>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</si>
  <si>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</si>
  <si>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</si>
  <si>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</si>
  <si>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</si>
  <si>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</si>
  <si>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</si>
  <si>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FARM SERVICES CENTRAL LTD</t>
  </si>
  <si>
    <t>MOTUITI FARMS</t>
  </si>
  <si>
    <t>20190312SRT01</t>
  </si>
  <si>
    <t xml:space="preserve">The sample was slightly discoloured with some significant sediment </t>
  </si>
  <si>
    <t xml:space="preserve">The sample was clear with some significant sediment </t>
  </si>
  <si>
    <t xml:space="preserve">The sample was clear with no significant sediment </t>
  </si>
  <si>
    <t>FARM SUPPLIES CENTRAL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</si>
</sst>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209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43536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6.8</v>
      </c>
      <c r="E9" s="14">
        <v>6.9</v>
      </c>
      <c r="F9" s="14">
        <v>7.2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>
        <v>190</v>
      </c>
      <c r="E10" s="11">
        <v>200</v>
      </c>
      <c r="F10" s="11">
        <v>190</v>
      </c>
      <c r="G10" s="11">
        <v>45</v>
      </c>
      <c r="H10" s="5"/>
    </row>
    <row r="11" spans="1:10">
      <c r="A11" s="4"/>
      <c r="B11" s="10" t="s">
        <v>6</v>
      </c>
      <c r="C11" s="10" t="s">
        <v>52</v>
      </c>
      <c r="D11" s="11">
        <v>110</v>
      </c>
      <c r="E11" s="11">
        <v>115</v>
      </c>
      <c r="F11" s="11">
        <v>10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60.189243079241557</v>
      </c>
      <c r="E12" s="15">
        <f t="shared" ref="E12:F12" si="0">2*(E10-(5*10^(E9-10)))/(1+(0.94*10^(E9-10)))*10^(6-E9)</f>
        <v>50.318445271668317</v>
      </c>
      <c r="F12" s="15">
        <f t="shared" si="0"/>
        <v>23.939713714309768</v>
      </c>
      <c r="G12" s="15">
        <v>35.820187582957324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</v>
      </c>
      <c r="E13" s="14">
        <f>+E9+0.5+VLOOKUP(E10,[2]LSI!$F$2:$G$25,2)+VLOOKUP(E11,[2]LSI!$H$2:$I$25,2)-12.1</f>
        <v>-0.79999999999999893</v>
      </c>
      <c r="F13" s="14">
        <f>+F9+0.5+VLOOKUP(F10,[2]LSI!$F$2:$G$25,2)+VLOOKUP(F11,[2]LSI!$H$2:$I$25,2)-12.1</f>
        <v>-1.7999999999999989</v>
      </c>
      <c r="G13" s="14">
        <v>-3.3000000000000007</v>
      </c>
      <c r="H13" s="5"/>
    </row>
    <row r="14" spans="1:10">
      <c r="A14" s="4"/>
      <c r="B14" s="10" t="s">
        <v>10</v>
      </c>
      <c r="C14" s="10" t="s">
        <v>24</v>
      </c>
      <c r="D14" s="11">
        <v>0.11</v>
      </c>
      <c r="E14" s="11">
        <v>0.17</v>
      </c>
      <c r="F14" s="11">
        <v>0.22</v>
      </c>
      <c r="G14" s="11">
        <v>0.03</v>
      </c>
      <c r="H14" s="5"/>
    </row>
    <row r="15" spans="1:10">
      <c r="A15" s="4"/>
      <c r="B15" s="10" t="s">
        <v>11</v>
      </c>
      <c r="C15" s="10" t="s">
        <v>24</v>
      </c>
      <c r="D15" s="11">
        <v>0.02</v>
      </c>
      <c r="E15" s="11">
        <v>0.09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310</v>
      </c>
      <c r="E16" s="11">
        <v>310</v>
      </c>
      <c r="F16" s="11">
        <v>310</v>
      </c>
      <c r="G16" s="11">
        <v>400</v>
      </c>
      <c r="H16" s="5"/>
    </row>
    <row r="17" spans="1:11">
      <c r="A17" s="4"/>
      <c r="B17" s="10" t="s">
        <v>15</v>
      </c>
      <c r="C17" s="10" t="s">
        <v>24</v>
      </c>
      <c r="D17" s="11">
        <v>24</v>
      </c>
      <c r="E17" s="11">
        <v>29</v>
      </c>
      <c r="F17" s="11">
        <v>23</v>
      </c>
      <c r="G17" s="11">
        <v>160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43.7</v>
      </c>
      <c r="E18" s="14">
        <f t="shared" si="1"/>
        <v>43.7</v>
      </c>
      <c r="F18" s="14">
        <f t="shared" si="1"/>
        <v>43.6</v>
      </c>
      <c r="G18" s="14">
        <f t="shared" si="1"/>
        <v>55.7</v>
      </c>
      <c r="H18" s="5"/>
    </row>
    <row r="19" spans="1:11">
      <c r="A19" s="4"/>
      <c r="B19" s="10" t="s">
        <v>185</v>
      </c>
      <c r="C19" s="10" t="s">
        <v>187</v>
      </c>
      <c r="D19" s="15">
        <v>437</v>
      </c>
      <c r="E19" s="15">
        <v>437</v>
      </c>
      <c r="F19" s="15">
        <v>436</v>
      </c>
      <c r="G19" s="15">
        <v>557</v>
      </c>
      <c r="H19" s="5"/>
    </row>
    <row r="20" spans="1:11">
      <c r="A20" s="4"/>
      <c r="B20" s="10" t="s">
        <v>18</v>
      </c>
      <c r="C20" s="10" t="s">
        <v>25</v>
      </c>
      <c r="D20" s="14">
        <v>6.34</v>
      </c>
      <c r="E20" s="14" t="s">
        <v>41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86.3</v>
      </c>
      <c r="E22" s="14">
        <v>85.9</v>
      </c>
      <c r="F22" s="14">
        <v>32.9</v>
      </c>
      <c r="G22" s="14">
        <v>86.4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201</v>
      </c>
    </row>
    <row r="4" spans="1:11" ht="15.75">
      <c r="B4" s="3" t="s">
        <v>204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824772-0F95-4BE0-901A-B3B76E60EDBD}"/>
</file>

<file path=customXml/itemProps2.xml><?xml version="1.0" encoding="utf-8"?>
<ds:datastoreItem xmlns:ds="http://schemas.openxmlformats.org/officeDocument/2006/customXml" ds:itemID="{4B1BFBEE-1915-4F48-9C56-4AAF93C350CA}"/>
</file>

<file path=customXml/itemProps3.xml><?xml version="1.0" encoding="utf-8"?>
<ds:datastoreItem xmlns:ds="http://schemas.openxmlformats.org/officeDocument/2006/customXml" ds:itemID="{D6606FA7-79FA-4365-8E5C-B589A1A38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2019-03-14T01:22:36Z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