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EF203972-5CAD-4047-92D0-007B94DEBE7B}" xr6:coauthVersionLast="36" xr6:coauthVersionMax="36" xr10:uidLastSave="{00000000-0000-0000-0000-000000000000}"/>
  <bookViews>
    <workbookView xWindow="120" yWindow="45" windowWidth="28620" windowHeight="12660" activeTab="3" xr2:uid="{00000000-000D-0000-FFFF-FFFF00000000}"/>
  </bookViews>
  <sheets>
    <sheet name="R-CHE" sheetId="17" r:id="rId1"/>
    <sheet name="R-SHO" sheetId="7" r:id="rId2"/>
    <sheet name="R-SRT" sheetId="9" r:id="rId3"/>
    <sheet name="R-SRT (2)" sheetId="18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8" l="1"/>
  <c r="E12" i="18"/>
  <c r="J5" i="18"/>
  <c r="J1" i="18"/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18"/>
  <c r="F18" i="18"/>
  <c r="G18" i="18"/>
  <c r="H18" i="18"/>
  <c r="F18" i="9" l="1"/>
  <c r="F19" i="9"/>
  <c r="G25" i="1"/>
  <c r="G26" i="1"/>
  <c r="E25" i="1"/>
  <c r="E26" i="1"/>
  <c r="E18" i="9"/>
  <c r="E19" i="9"/>
  <c r="J25" i="1"/>
  <c r="J26" i="1"/>
  <c r="F25" i="1"/>
  <c r="F26" i="1"/>
  <c r="H18" i="9"/>
  <c r="H19" i="9"/>
  <c r="D19" i="9"/>
  <c r="D18" i="9"/>
  <c r="I26" i="1"/>
  <c r="I25" i="1"/>
  <c r="I18" i="9"/>
  <c r="I19" i="9"/>
  <c r="H25" i="1"/>
  <c r="H26" i="1"/>
  <c r="G18" i="9"/>
  <c r="G19" i="9"/>
  <c r="D25" i="4"/>
  <c r="D24" i="4"/>
  <c r="D25" i="1"/>
  <c r="D26" i="1"/>
  <c r="J18" i="9"/>
  <c r="J19" i="9"/>
</calcChain>
</file>

<file path=xl/sharedStrings.xml><?xml version="1.0" encoding="utf-8"?>
<sst xmlns="http://schemas.openxmlformats.org/spreadsheetml/2006/main" count="1216" uniqueCount="210">
  <si>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</si>
  <si>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</si>
  <si>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</si>
  <si>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</si>
  <si>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</si>
  <si>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</si>
  <si>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</si>
  <si>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</si>
  <si>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</si>
  <si>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</si>
  <si>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</si>
  <si>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</si>
  <si>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</si>
  <si>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</si>
  <si>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</si>
  <si>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</si>
  <si>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</si>
  <si>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</si>
  <si>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</si>
  <si>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</si>
  <si>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</si>
  <si>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</si>
  <si>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</si>
  <si>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</si>
  <si>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</si>
  <si>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</si>
  <si>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</si>
  <si>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</si>
  <si>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</si>
  <si>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</si>
  <si>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</si>
  <si>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</si>
  <si>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</si>
  <si>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</si>
  <si>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</si>
  <si>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</si>
  <si>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</si>
  <si>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</si>
  <si>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</si>
  <si>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</si>
  <si>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</si>
  <si>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</si>
  <si>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</si>
  <si>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</si>
  <si>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</si>
  <si>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</si>
  <si>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</si>
  <si>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</si>
  <si>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</si>
  <si>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</si>
  <si>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</si>
  <si>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</si>
  <si>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</si>
  <si>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</si>
  <si>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</si>
  <si>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</si>
  <si>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</si>
  <si>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</si>
  <si>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</si>
  <si>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</si>
  <si>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</si>
  <si>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</si>
  <si>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</si>
  <si>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</si>
  <si>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</si>
  <si>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</si>
  <si>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</si>
  <si>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</si>
  <si>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</si>
  <si>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</si>
  <si>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</si>
  <si>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</si>
  <si>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</si>
  <si>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</si>
  <si>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</si>
  <si>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</si>
  <si>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</si>
  <si>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</si>
  <si>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</si>
  <si>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</si>
  <si>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</si>
  <si>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</si>
  <si>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</si>
  <si>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</si>
  <si>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</si>
  <si>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</si>
  <si>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</si>
  <si>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</si>
  <si>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</si>
  <si>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</si>
  <si>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</si>
  <si>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</si>
  <si>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</si>
  <si>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</si>
  <si>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</si>
  <si>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</si>
  <si>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</si>
  <si>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</si>
  <si>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</si>
  <si>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</si>
  <si>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</si>
  <si>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</si>
  <si>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</si>
  <si>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</si>
  <si>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</si>
  <si>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</si>
  <si>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</si>
  <si>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</si>
  <si>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</si>
  <si>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</si>
  <si>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</si>
  <si>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</si>
  <si>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</si>
  <si>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</si>
  <si>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</si>
  <si>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</si>
  <si>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</si>
  <si>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</si>
  <si>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</si>
  <si>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</si>
  <si>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</si>
  <si>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</si>
  <si>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</si>
  <si>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</si>
  <si>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</si>
  <si>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</si>
  <si>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</si>
  <si>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</si>
  <si>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</si>
  <si>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</si>
  <si>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</si>
  <si>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</si>
  <si>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</si>
  <si>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</si>
  <si>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</si>
  <si>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</si>
  <si>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</si>
  <si>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</si>
  <si>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</si>
  <si>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</si>
  <si>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</si>
  <si>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</si>
  <si>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</si>
  <si>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</si>
  <si>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</si>
  <si>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</si>
  <si>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</si>
  <si>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</si>
  <si>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</si>
  <si>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</si>
  <si>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</si>
  <si>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</si>
  <si>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</si>
  <si>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</si>
  <si>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</si>
  <si>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</si>
  <si>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</si>
  <si>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</si>
  <si>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</si>
  <si>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</si>
  <si>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</si>
  <si>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</si>
  <si>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</si>
  <si>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</si>
  <si>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</si>
  <si>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</si>
  <si>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</si>
  <si>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</si>
  <si>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</si>
  <si>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</si>
  <si>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</si>
  <si>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</si>
  <si>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</si>
  <si>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</si>
  <si>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</si>
  <si>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</si>
  <si>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</si>
  <si>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</si>
  <si>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</si>
  <si>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</si>
  <si>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</si>
  <si>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</si>
  <si>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</si>
  <si>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</si>
  <si>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</si>
  <si>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</si>
  <si>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</si>
  <si>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</si>
  <si>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</si>
  <si>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</si>
  <si>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</si>
  <si>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</si>
  <si>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</si>
  <si>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</si>
  <si>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</si>
  <si>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</si>
  <si>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</si>
  <si>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</si>
  <si>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</si>
  <si>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</si>
  <si>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</si>
  <si>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</si>
  <si>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</si>
  <si>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</si>
  <si>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Raw Water</t>
  </si>
  <si>
    <t>VINCENT &amp; LORRAINE RAPPE</t>
  </si>
  <si>
    <t>BORE 2</t>
  </si>
  <si>
    <t>20190315SRT04</t>
  </si>
  <si>
    <t xml:space="preserve">The sample was clear with some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</si>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</sst>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CC6243-A6C0-4828-B1D2-EF373E01AEB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60784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9" zoomScale="130" zoomScaleNormal="110" zoomScalePageLayoutView="130" workbookViewId="0">
      <selection activeCell="A36" sqref="A36:XFD3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view="pageLayout" topLeftCell="A4" zoomScale="130" zoomScaleNormal="110" zoomScalePageLayoutView="130" workbookViewId="0">
      <selection activeCell="H8" sqref="H8:J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+D9+0.5+VLOOKUP(D10,[2]LSI!$F$2:$G$25,2)+VLOOKUP(D11,[2]LSI!$H$2:$I$25,2)-12.1</f>
        <v>#N/A</v>
      </c>
      <c r="E13" s="14" t="e">
        <f>+E9+0.5+VLOOKUP(E10,[2]LSI!$F$2:$G$25,2)+VLOOKUP(E11,[2]LSI!$H$2:$I$25,2)-12.1</f>
        <v>#N/A</v>
      </c>
      <c r="F13" s="14" t="e">
        <f>+F9+0.5+VLOOKUP(F10,[2]LSI!$F$2:$G$25,2)+VLOOKUP(F11,[2]LSI!$H$2:$I$25,2)-12.1</f>
        <v>#N/A</v>
      </c>
      <c r="G13" s="14" t="e">
        <f>+G9+0.5+VLOOKUP(G10,[2]LSI!$F$2:$G$25,2)+VLOOKUP(G11,[2]LSI!$H$2:$I$25,2)-12.1</f>
        <v>#N/A</v>
      </c>
      <c r="H13" s="14" t="e">
        <f>+H9+0.5+VLOOKUP(H10,[2]LSI!$F$2:$G$25,2)+VLOOKUP(H11,[2]LSI!$H$2:$I$25,2)-12.1</f>
        <v>#N/A</v>
      </c>
      <c r="I13" s="14" t="e">
        <f>+I9+0.5+VLOOKUP(I10,[2]LSI!$F$2:$G$25,2)+VLOOKUP(I11,[2]LSI!$H$2:$I$25,2)-12.1</f>
        <v>#N/A</v>
      </c>
      <c r="J13" s="14" t="e">
        <f>+J9+0.5+VLOOKUP(J10,[2]LSI!$F$2:$G$25,2)+VLOOKUP(J11,[2]LSI!$H$2:$I$25,2)-12.1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185</v>
      </c>
      <c r="C18" s="10" t="s">
        <v>186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185</v>
      </c>
      <c r="C19" s="10" t="s">
        <v>187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165</v>
      </c>
      <c r="C21" s="10" t="s">
        <v>166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3B5B-1ED6-4688-9589-29B80DC2DF1A}">
  <sheetPr>
    <pageSetUpPr fitToPage="1"/>
  </sheetPr>
  <dimension ref="A1:K121"/>
  <sheetViews>
    <sheetView tabSelected="1" view="pageLayout" topLeftCell="A7" zoomScale="130" zoomScaleNormal="110" zoomScalePageLayoutView="130" workbookViewId="0">
      <selection activeCell="I20" sqref="I2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205</v>
      </c>
      <c r="F3" s="8"/>
      <c r="G3" s="8"/>
      <c r="H3" s="9" t="s">
        <v>154</v>
      </c>
      <c r="J3" s="69" t="s">
        <v>207</v>
      </c>
    </row>
    <row r="4" spans="1:10" ht="15.75">
      <c r="B4" s="3" t="s">
        <v>206</v>
      </c>
      <c r="F4" s="8"/>
      <c r="G4" s="8"/>
      <c r="H4" s="9" t="s">
        <v>56</v>
      </c>
      <c r="J4" s="70">
        <v>43539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43542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204</v>
      </c>
      <c r="F8" s="72" t="s">
        <v>22</v>
      </c>
      <c r="G8" s="72" t="s">
        <v>28</v>
      </c>
      <c r="H8" s="72" t="s">
        <v>162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5.8</v>
      </c>
      <c r="F9" s="14">
        <v>6.8</v>
      </c>
      <c r="G9" s="14">
        <v>6</v>
      </c>
      <c r="H9" s="14">
        <v>6.9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50</v>
      </c>
      <c r="F10" s="11">
        <v>35</v>
      </c>
      <c r="G10" s="11">
        <v>35</v>
      </c>
      <c r="H10" s="11">
        <v>30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15</v>
      </c>
      <c r="F11" s="11" t="s">
        <v>38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 t="shared" ref="E12" si="0">2*(E10-(5*10^(E9-10)))/(1+(0.94*10^(E9-10)))*10^(6-E9)</f>
        <v>158.47891986289875</v>
      </c>
      <c r="F12" s="15">
        <v>11.086676840260255</v>
      </c>
      <c r="G12" s="15">
        <v>69.992420712453026</v>
      </c>
      <c r="H12" s="15">
        <v>7.5469174249449731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-3.5</v>
      </c>
      <c r="F13" s="14">
        <v>-3</v>
      </c>
      <c r="G13" s="14">
        <v>-3.8000000000000007</v>
      </c>
      <c r="H13" s="14">
        <v>-3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0.61</v>
      </c>
      <c r="F14" s="11">
        <v>0.27</v>
      </c>
      <c r="G14" s="11">
        <v>0.24</v>
      </c>
      <c r="H14" s="11">
        <v>0.27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>
        <v>0.03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90</v>
      </c>
      <c r="F16" s="11">
        <v>120</v>
      </c>
      <c r="G16" s="11">
        <v>110</v>
      </c>
      <c r="H16" s="11">
        <v>120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27</v>
      </c>
      <c r="F17" s="11">
        <v>59</v>
      </c>
      <c r="G17" s="11">
        <v>75</v>
      </c>
      <c r="H17" s="11">
        <v>45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1">E19/10</f>
        <v>12.5</v>
      </c>
      <c r="F18" s="14">
        <f t="shared" si="1"/>
        <v>16</v>
      </c>
      <c r="G18" s="14">
        <f t="shared" si="1"/>
        <v>15.4</v>
      </c>
      <c r="H18" s="14">
        <f t="shared" si="1"/>
        <v>17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125</v>
      </c>
      <c r="F19" s="15">
        <v>160</v>
      </c>
      <c r="G19" s="15">
        <v>154</v>
      </c>
      <c r="H19" s="15">
        <v>170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3.72</v>
      </c>
      <c r="F20" s="14" t="s">
        <v>41</v>
      </c>
      <c r="G20" s="14" t="s">
        <v>41</v>
      </c>
      <c r="H20" s="14">
        <v>1.61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95.3</v>
      </c>
      <c r="F22" s="14">
        <v>91.6</v>
      </c>
      <c r="G22" s="14">
        <v>97.2</v>
      </c>
      <c r="H22" s="14">
        <v>96.6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101" t="s">
        <v>132</v>
      </c>
      <c r="D31" s="100"/>
      <c r="E31" s="100"/>
      <c r="F31" s="100"/>
      <c r="G31" s="100"/>
      <c r="H31" s="100"/>
      <c r="I31" s="100"/>
      <c r="J31" s="100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9B8BC92-A93E-4274-916E-DD9B2E959412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518346-2CD4-4560-A1A9-4DBB46B4F901}">
          <x14:formula1>
            <xm:f>Data!$A$39:$A$47</xm:f>
          </x14:formula1>
          <xm:sqref>C5</xm:sqref>
        </x14:dataValidation>
        <x14:dataValidation type="list" allowBlank="1" showInputMessage="1" showErrorMessage="1" xr:uid="{9183B2BF-80D8-43E3-B405-F380C4E7ACB1}">
          <x14:formula1>
            <xm:f>'P:\AA - Team File\Analysis\2017\10 October\[R20171009CHM01 STEVE MILLER SERVICES LTD - MARSDEN.xlsx]Data'!#REF!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203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J36" sqref="J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4A932B3-1A03-4667-8949-9B0B44F3609A}"/>
</file>

<file path=customXml/itemProps2.xml><?xml version="1.0" encoding="utf-8"?>
<ds:datastoreItem xmlns:ds="http://schemas.openxmlformats.org/officeDocument/2006/customXml" ds:itemID="{ED898361-372A-4C46-B18B-257383EF53F6}"/>
</file>

<file path=customXml/itemProps3.xml><?xml version="1.0" encoding="utf-8"?>
<ds:datastoreItem xmlns:ds="http://schemas.openxmlformats.org/officeDocument/2006/customXml" ds:itemID="{C993C7A2-0714-4252-8878-66BB71BF4E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R-SHO</vt:lpstr>
      <vt:lpstr>R-SRT</vt:lpstr>
      <vt:lpstr>R-SRT (2)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2019-03-18T03:40:43Z</cp:lastPrinted>
  <dcterms:created xsi:type="dcterms:W3CDTF">2017-07-10T05:27:40Z</dcterms:created>
  <dcterms:modified xsi:type="dcterms:W3CDTF">2019-03-18T03:41:50Z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