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9652D7D2-A9CA-4612-8E2A-ADD4CFA3F30C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8" l="1"/>
  <c r="E13" i="18"/>
  <c r="F12" i="18"/>
  <c r="E12" i="18"/>
  <c r="J5" i="18"/>
  <c r="J1" i="18"/>
  <c r="G11" i="10"/>
  <c r="G10" i="10" l="1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/>
  <c r="F18" i="18"/>
  <c r="G18" i="18"/>
  <c r="H18" i="18"/>
  <c r="D18" i="9"/>
  <c r="D19" i="9"/>
  <c r="E19" i="9"/>
  <c r="E18" i="9"/>
  <c r="F26" i="1"/>
  <c r="F25" i="1"/>
  <c r="D24" i="4"/>
  <c r="D25" i="4"/>
  <c r="H18" i="9"/>
  <c r="H19" i="9"/>
  <c r="J18" i="9"/>
  <c r="J19" i="9"/>
  <c r="G18" i="9"/>
  <c r="G19" i="9"/>
  <c r="D26" i="1"/>
  <c r="D25" i="1"/>
  <c r="H25" i="1"/>
  <c r="H26" i="1"/>
  <c r="I19" i="9"/>
  <c r="I18" i="9"/>
  <c r="G25" i="1"/>
  <c r="G26" i="1"/>
  <c r="F18" i="9"/>
  <c r="F19" i="9"/>
  <c r="J26" i="1"/>
  <c r="J25" i="1"/>
  <c r="I25" i="1"/>
  <c r="I26" i="1"/>
  <c r="E25" i="1"/>
  <c r="E26" i="1"/>
</calcChain>
</file>

<file path=xl/sharedStrings.xml><?xml version="1.0" encoding="utf-8"?>
<sst xmlns="http://schemas.openxmlformats.org/spreadsheetml/2006/main" count="1209" uniqueCount="207">
  <si>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</si>
  <si>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</si>
  <si>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</si>
  <si>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</si>
  <si>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</si>
  <si>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</si>
  <si>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</si>
  <si>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</si>
  <si>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</si>
  <si>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</si>
  <si>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</si>
  <si>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</si>
  <si>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</si>
  <si>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</si>
  <si>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</si>
  <si>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</si>
  <si>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</si>
  <si>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</si>
  <si>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</si>
  <si>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</si>
  <si>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</si>
  <si>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</si>
  <si>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</si>
  <si>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</si>
  <si>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</si>
  <si>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</si>
  <si>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</si>
  <si>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</si>
  <si>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</si>
  <si>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</si>
  <si>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</si>
  <si>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</si>
  <si>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</si>
  <si>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</si>
  <si>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</si>
  <si>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</si>
  <si>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</si>
  <si>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</si>
  <si>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</si>
  <si>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</si>
  <si>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</si>
  <si>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</si>
  <si>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</si>
  <si>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</si>
  <si>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</si>
  <si>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</si>
  <si>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</si>
  <si>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</si>
  <si>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</si>
  <si>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</si>
  <si>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</si>
  <si>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</si>
  <si>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</si>
  <si>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</si>
  <si>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</si>
  <si>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</si>
  <si>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</si>
  <si>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</si>
  <si>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</si>
  <si>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</si>
  <si>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</si>
  <si>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</si>
  <si>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</si>
  <si>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</si>
  <si>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</si>
  <si>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</si>
  <si>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</si>
  <si>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</si>
  <si>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</si>
  <si>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</si>
  <si>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</si>
  <si>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</si>
  <si>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</si>
  <si>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</si>
  <si>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</si>
  <si>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</si>
  <si>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</si>
  <si>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</si>
  <si>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</si>
  <si>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</si>
  <si>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</si>
  <si>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</si>
  <si>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</si>
  <si>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</si>
  <si>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</si>
  <si>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</si>
  <si>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</si>
  <si>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</si>
  <si>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</si>
  <si>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</si>
  <si>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</si>
  <si>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</si>
  <si>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</si>
  <si>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</si>
  <si>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</si>
  <si>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</si>
  <si>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</si>
  <si>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</si>
  <si>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</si>
  <si>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</si>
  <si>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</si>
  <si>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</si>
  <si>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</si>
  <si>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</si>
  <si>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</si>
  <si>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</si>
  <si>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</si>
  <si>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</si>
  <si>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</si>
  <si>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</si>
  <si>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</si>
  <si>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</si>
  <si>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</si>
  <si>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</si>
  <si>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</si>
  <si>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</si>
  <si>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</si>
  <si>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</si>
  <si>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</si>
  <si>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</si>
  <si>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</si>
  <si>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</si>
  <si>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</si>
  <si>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</si>
  <si>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</si>
  <si>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</si>
  <si>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</si>
  <si>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</si>
  <si>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</si>
  <si>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</si>
  <si>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</si>
  <si>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</si>
  <si>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</si>
  <si>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</si>
  <si>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</si>
  <si>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</si>
  <si>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</si>
  <si>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</si>
  <si>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</si>
  <si>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</si>
  <si>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</si>
  <si>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</si>
  <si>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</si>
  <si>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</si>
  <si>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</si>
  <si>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</si>
  <si>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</si>
  <si>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</si>
  <si>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</si>
  <si>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</si>
  <si>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</si>
  <si>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</si>
  <si>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</si>
  <si>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</si>
  <si>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</si>
  <si>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</si>
  <si>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</si>
  <si>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</si>
  <si>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</si>
  <si>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</si>
  <si>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</si>
  <si>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</si>
  <si>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</si>
  <si>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</si>
  <si>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</si>
  <si>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</si>
  <si>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</si>
  <si>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</si>
  <si>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</si>
  <si>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</si>
  <si>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</si>
  <si>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</si>
  <si>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</si>
  <si>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</si>
  <si>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</si>
  <si>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</si>
  <si>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</si>
  <si>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</si>
  <si>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</si>
  <si>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</si>
  <si>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</si>
  <si>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</si>
  <si>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</si>
  <si>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</si>
  <si>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</si>
  <si>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</si>
  <si>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</si>
  <si>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</si>
  <si>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</si>
  <si>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</si>
  <si>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</si>
  <si>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</si>
  <si>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</si>
  <si>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</si>
  <si>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</si>
  <si>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</si>
  <si>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</si>
  <si>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</si>
  <si>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</si>
  <si>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</si>
  <si>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</si>
  <si>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</si>
  <si>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</si>
  <si>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</si>
  <si>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FONTERRA MORRINSVILLE</t>
  </si>
  <si>
    <t>20190326SRT02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</si>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</sst>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4BD97-C6F8-4665-A074-326B08C7123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16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7953-A929-4D1F-A8E0-21E4BEB1B562}">
  <sheetPr>
    <pageSetUpPr fitToPage="1"/>
  </sheetPr>
  <dimension ref="A1:K121"/>
  <sheetViews>
    <sheetView tabSelected="1" view="pageLayout" topLeftCell="A2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43550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7.33</v>
      </c>
      <c r="F9" s="14">
        <v>7.4</v>
      </c>
      <c r="G9" s="14">
        <v>7.39</v>
      </c>
      <c r="H9" s="14">
        <v>6.47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70</v>
      </c>
      <c r="F10" s="11">
        <v>75</v>
      </c>
      <c r="G10" s="11">
        <v>75</v>
      </c>
      <c r="H10" s="11">
        <v>25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20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6.5341603780762174</v>
      </c>
      <c r="F12" s="15">
        <f t="shared" ref="F12" si="0">2*(F10-(5*10^(F9-10)))/(1+(0.94*10^(F9-10)))*10^(6-F9)</f>
        <v>5.9565431280321661</v>
      </c>
      <c r="G12" s="15">
        <v>6.0956389289894535</v>
      </c>
      <c r="H12" s="15">
        <v>16.936509387779498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-1.4699999999999989</v>
      </c>
      <c r="F13" s="14">
        <f>+F9+0.5+VLOOKUP(F10,[2]LSI!$F$2:$G$25,2)+VLOOKUP(F11,[2]LSI!$H$2:$I$25,2)-12.1</f>
        <v>-1.5</v>
      </c>
      <c r="G13" s="14">
        <v>-2.0099999999999998</v>
      </c>
      <c r="H13" s="14">
        <v>-3.4299999999999997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0.22</v>
      </c>
      <c r="F14" s="11">
        <v>0.09</v>
      </c>
      <c r="G14" s="11">
        <v>0.13</v>
      </c>
      <c r="H14" s="11">
        <v>0.03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0.03</v>
      </c>
      <c r="F15" s="11">
        <v>0.02</v>
      </c>
      <c r="G15" s="11">
        <v>0.01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135</v>
      </c>
      <c r="F16" s="11">
        <v>123</v>
      </c>
      <c r="G16" s="11">
        <v>126</v>
      </c>
      <c r="H16" s="11">
        <v>154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19</v>
      </c>
      <c r="F17" s="11">
        <v>12</v>
      </c>
      <c r="G17" s="11">
        <v>12</v>
      </c>
      <c r="H17" s="11">
        <v>61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18.919999999999998</v>
      </c>
      <c r="F18" s="14">
        <f t="shared" si="1"/>
        <v>21</v>
      </c>
      <c r="G18" s="14">
        <f t="shared" si="1"/>
        <v>17.66</v>
      </c>
      <c r="H18" s="14">
        <f t="shared" si="1"/>
        <v>21.7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189.2</v>
      </c>
      <c r="F19" s="15">
        <v>210</v>
      </c>
      <c r="G19" s="15">
        <v>176.6</v>
      </c>
      <c r="H19" s="15">
        <v>217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0.66</v>
      </c>
      <c r="F20" s="14">
        <v>0.3</v>
      </c>
      <c r="G20" s="14">
        <v>0.43</v>
      </c>
      <c r="H20" s="14">
        <v>0.96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65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98</v>
      </c>
      <c r="F22" s="14">
        <v>98.1</v>
      </c>
      <c r="G22" s="14">
        <v>93.1</v>
      </c>
      <c r="H22" s="14">
        <v>97.5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34088B5A-EE87-4C0A-BE72-80851DFE12FD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52AC49-4433-445E-A9E2-38B470516647}">
          <x14:formula1>
            <xm:f>Data!$A$39:$A$47</xm:f>
          </x14:formula1>
          <xm:sqref>C5</xm:sqref>
        </x14:dataValidation>
        <x14:dataValidation type="list" allowBlank="1" showInputMessage="1" showErrorMessage="1" xr:uid="{3C37BEBB-E8FD-45F0-B187-90801261B385}">
          <x14:formula1>
            <xm:f>'P:\AA - Team File\Analysis\2017\10 October\[R20171009CHM01 STEVE MILLER SERVICES LTD - MARSDEN.xlsx]Data'!#REF!</xm:f>
          </x14:formula1>
          <xm:sqref>C7:D7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9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2" sqref="G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1" zoomScale="130" zoomScaleNormal="110" zoomScalePageLayoutView="130" workbookViewId="0">
      <selection activeCell="G33" sqref="G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F5B48F-200C-4136-B39E-76CF5CA90B7D}"/>
</file>

<file path=customXml/itemProps2.xml><?xml version="1.0" encoding="utf-8"?>
<ds:datastoreItem xmlns:ds="http://schemas.openxmlformats.org/officeDocument/2006/customXml" ds:itemID="{37CBA96E-2C0C-42D8-ACDD-AF18E6A6AC91}"/>
</file>

<file path=customXml/itemProps3.xml><?xml version="1.0" encoding="utf-8"?>
<ds:datastoreItem xmlns:ds="http://schemas.openxmlformats.org/officeDocument/2006/customXml" ds:itemID="{9F41EA89-29BE-4FF0-8E15-3FB5673484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2019-03-27T01:13:29Z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