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BBFC9A54-EE88-4AF0-A20A-2603354EE287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H18" i="9"/>
  <c r="J26" i="1"/>
  <c r="J25" i="1"/>
  <c r="G26" i="1"/>
  <c r="G25" i="1"/>
  <c r="H26" i="1"/>
  <c r="H25" i="1"/>
  <c r="F25" i="1"/>
  <c r="F26" i="1"/>
  <c r="D25" i="4"/>
  <c r="D24" i="4"/>
  <c r="D25" i="1"/>
  <c r="D26" i="1"/>
  <c r="I26" i="1"/>
  <c r="I25" i="1"/>
  <c r="E26" i="1"/>
  <c r="E25" i="1"/>
</calcChain>
</file>

<file path=xl/sharedStrings.xml><?xml version="1.0" encoding="utf-8"?>
<sst xmlns="http://schemas.openxmlformats.org/spreadsheetml/2006/main" count="1149" uniqueCount="207">
  <si>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</si>
  <si>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</si>
  <si>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</si>
  <si>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</si>
  <si>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</si>
  <si>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</si>
  <si>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</si>
  <si>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</si>
  <si>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</si>
  <si>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</si>
  <si>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</si>
  <si>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</si>
  <si>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</si>
  <si>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</si>
  <si>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</si>
  <si>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</si>
  <si>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</si>
  <si>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</si>
  <si>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</si>
  <si>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</si>
  <si>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</si>
  <si>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</si>
  <si>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</si>
  <si>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</si>
  <si>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</si>
  <si>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</si>
  <si>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</si>
  <si>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</si>
  <si>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</si>
  <si>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</si>
  <si>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</si>
  <si>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</si>
  <si>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</si>
  <si>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</si>
  <si>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</si>
  <si>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</si>
  <si>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</si>
  <si>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</si>
  <si>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</si>
  <si>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</si>
  <si>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</si>
  <si>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</si>
  <si>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</si>
  <si>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</si>
  <si>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</si>
  <si>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</si>
  <si>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</si>
  <si>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</si>
  <si>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</si>
  <si>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</si>
  <si>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</si>
  <si>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</si>
  <si>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</si>
  <si>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</si>
  <si>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</si>
  <si>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</si>
  <si>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</si>
  <si>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</si>
  <si>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</si>
  <si>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</si>
  <si>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</si>
  <si>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</si>
  <si>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</si>
  <si>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</si>
  <si>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</si>
  <si>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</si>
  <si>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</si>
  <si>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</si>
  <si>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</si>
  <si>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</si>
  <si>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</si>
  <si>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</si>
  <si>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</si>
  <si>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</si>
  <si>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</si>
  <si>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</si>
  <si>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</si>
  <si>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</si>
  <si>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</si>
  <si>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</si>
  <si>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</si>
  <si>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</si>
  <si>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</si>
  <si>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</si>
  <si>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</si>
  <si>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</si>
  <si>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</si>
  <si>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</si>
  <si>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</si>
  <si>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</si>
  <si>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</si>
  <si>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</si>
  <si>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</si>
  <si>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</si>
  <si>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</si>
  <si>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</si>
  <si>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</si>
  <si>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</si>
  <si>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</si>
  <si>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</si>
  <si>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</si>
  <si>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</si>
  <si>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</si>
  <si>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</si>
  <si>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</si>
  <si>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</si>
  <si>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</si>
  <si>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</si>
  <si>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</si>
  <si>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</si>
  <si>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</si>
  <si>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</si>
  <si>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</si>
  <si>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</si>
  <si>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</si>
  <si>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</si>
  <si>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</si>
  <si>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</si>
  <si>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</si>
  <si>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</si>
  <si>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</si>
  <si>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</si>
  <si>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</si>
  <si>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</si>
  <si>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</si>
  <si>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</si>
  <si>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</si>
  <si>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</si>
  <si>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</si>
  <si>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</si>
  <si>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</si>
  <si>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</si>
  <si>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</si>
  <si>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</si>
  <si>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</si>
  <si>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</si>
  <si>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</si>
  <si>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</si>
  <si>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</si>
  <si>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</si>
  <si>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</si>
  <si>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</si>
  <si>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</si>
  <si>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</si>
  <si>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</si>
  <si>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</si>
  <si>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</si>
  <si>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</si>
  <si>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</si>
  <si>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</si>
  <si>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</si>
  <si>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</si>
  <si>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</si>
  <si>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</si>
  <si>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</si>
  <si>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</si>
  <si>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</si>
  <si>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</si>
  <si>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</si>
  <si>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</si>
  <si>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</si>
  <si>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</si>
  <si>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</si>
  <si>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</si>
  <si>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</si>
  <si>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</si>
  <si>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</si>
  <si>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</si>
  <si>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</si>
  <si>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</si>
  <si>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</si>
  <si>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</si>
  <si>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</si>
  <si>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</si>
  <si>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</si>
  <si>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</si>
  <si>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</si>
  <si>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</si>
  <si>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</si>
  <si>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</si>
  <si>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</si>
  <si>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</si>
  <si>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</si>
  <si>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</si>
  <si>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</si>
  <si>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</si>
  <si>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</si>
  <si>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</si>
  <si>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</si>
  <si>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</si>
  <si>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</si>
  <si>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</si>
  <si>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</si>
  <si>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</si>
  <si>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</si>
  <si>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</si>
  <si>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</si>
  <si>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</si>
  <si>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</si>
  <si>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</si>
  <si>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</si>
  <si>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</si>
  <si>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</si>
  <si>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IAN &amp; JUDITH DEE</t>
  </si>
  <si>
    <t>20190411SRT01</t>
  </si>
  <si>
    <t xml:space="preserve">The sample was clear with no significant sediment </t>
  </si>
  <si>
    <t>WAIHI FARM &amp; INDUSTRIAL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</si>
</sst>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G42" sqref="G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I21" sqref="I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206</v>
      </c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43566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6.8</v>
      </c>
      <c r="F9" s="14">
        <v>6.9</v>
      </c>
      <c r="G9" s="14">
        <v>6.9</v>
      </c>
      <c r="H9" s="14">
        <v>6.5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50</v>
      </c>
      <c r="F10" s="11">
        <v>55</v>
      </c>
      <c r="G10" s="11">
        <v>25</v>
      </c>
      <c r="H10" s="11">
        <v>60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15</v>
      </c>
      <c r="F11" s="11">
        <v>25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15.838538089193928</v>
      </c>
      <c r="F12" s="15">
        <f t="shared" ref="F12" si="0">2*(F10-(5*10^(F9-10)))/(1+(0.94*10^(F9-10)))*10^(6-F9)</f>
        <v>13.836847990639583</v>
      </c>
      <c r="G12" s="15">
        <v>6.2889313118060519</v>
      </c>
      <c r="H12" s="15">
        <v>37.935055571216161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-2.5</v>
      </c>
      <c r="F13" s="14">
        <f>+F9+0.5+VLOOKUP(F10,[2]LSI!$F$2:$G$25,2)+VLOOKUP(F11,[2]LSI!$H$2:$I$25,2)-12.1</f>
        <v>-1.9999999999999982</v>
      </c>
      <c r="G13" s="14">
        <v>-3</v>
      </c>
      <c r="H13" s="14">
        <v>-3.0999999999999996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7.0000000000000007E-2</v>
      </c>
      <c r="F14" s="11">
        <v>0.14000000000000001</v>
      </c>
      <c r="G14" s="11">
        <v>0.17</v>
      </c>
      <c r="H14" s="11">
        <v>0.03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120</v>
      </c>
      <c r="F16" s="11">
        <v>120</v>
      </c>
      <c r="G16" s="11">
        <v>120</v>
      </c>
      <c r="H16" s="11">
        <v>130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21</v>
      </c>
      <c r="F17" s="11">
        <v>19</v>
      </c>
      <c r="G17" s="11">
        <v>25</v>
      </c>
      <c r="H17" s="11">
        <v>17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16.600000000000001</v>
      </c>
      <c r="F18" s="14">
        <f t="shared" si="1"/>
        <v>16.8</v>
      </c>
      <c r="G18" s="14">
        <f t="shared" si="1"/>
        <v>16.7</v>
      </c>
      <c r="H18" s="14">
        <f t="shared" si="1"/>
        <v>18.5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166</v>
      </c>
      <c r="F19" s="15">
        <v>168</v>
      </c>
      <c r="G19" s="15">
        <v>167</v>
      </c>
      <c r="H19" s="15">
        <v>185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 t="s">
        <v>41</v>
      </c>
      <c r="F20" s="14" t="s">
        <v>41</v>
      </c>
      <c r="G20" s="14" t="s">
        <v>41</v>
      </c>
      <c r="H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99.2</v>
      </c>
      <c r="F22" s="14">
        <v>99</v>
      </c>
      <c r="G22" s="14">
        <v>89.5</v>
      </c>
      <c r="H22" s="14">
        <v>99.1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95DBD1-D8FE-4F2D-BABF-DF003DAA2F79}"/>
</file>

<file path=customXml/itemProps2.xml><?xml version="1.0" encoding="utf-8"?>
<ds:datastoreItem xmlns:ds="http://schemas.openxmlformats.org/officeDocument/2006/customXml" ds:itemID="{CE3D45E5-D590-4368-B694-ADE3E30EF0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2019-04-11T22:41:11Z</dcterms:modified>
</cp:coreProperties>
</file>