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4 April\"/>
    </mc:Choice>
  </mc:AlternateContent>
  <xr:revisionPtr revIDLastSave="0" documentId="13_ncr:1_{A774AE77-A1C9-4C64-8757-CE3094F9BCFA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J5" i="17" l="1"/>
  <c r="J4" i="17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F13" i="9" l="1"/>
  <c r="E13" i="9"/>
  <c r="F12" i="9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 l="1"/>
  <c r="F18" i="9"/>
  <c r="G18" i="9"/>
  <c r="H18" i="9"/>
  <c r="D25" i="1"/>
  <c r="D26" i="1"/>
  <c r="G26" i="1"/>
  <c r="G25" i="1"/>
  <c r="J25" i="1"/>
  <c r="J26" i="1"/>
  <c r="I26" i="1"/>
  <c r="I25" i="1"/>
  <c r="F26" i="1"/>
  <c r="F25" i="1"/>
  <c r="E26" i="1"/>
  <c r="E25" i="1"/>
  <c r="H26" i="1"/>
  <c r="H25" i="1"/>
  <c r="D25" i="4"/>
  <c r="D24" i="4"/>
</calcChain>
</file>

<file path=xl/sharedStrings.xml><?xml version="1.0" encoding="utf-8"?>
<sst xmlns="http://schemas.openxmlformats.org/spreadsheetml/2006/main" count="1142" uniqueCount="208">
  <si>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</si>
  <si>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</si>
  <si>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</si>
  <si>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</si>
  <si>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</si>
  <si>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</si>
  <si>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</si>
  <si>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</si>
  <si>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</si>
  <si>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</si>
  <si>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</si>
  <si>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</si>
  <si>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</si>
  <si>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</si>
  <si>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</si>
  <si>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</si>
  <si>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</si>
  <si>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</si>
  <si>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</si>
  <si>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</si>
  <si>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</si>
  <si>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</si>
  <si>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</si>
  <si>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</si>
  <si>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</si>
  <si>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</si>
  <si>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</si>
  <si>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</si>
  <si>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</si>
  <si>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</si>
  <si>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</si>
  <si>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</si>
  <si>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</si>
  <si>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</si>
  <si>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</si>
  <si>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</si>
  <si>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</si>
  <si>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</si>
  <si>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</si>
  <si>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</si>
  <si>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</si>
  <si>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</si>
  <si>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</si>
  <si>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</si>
  <si>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</si>
  <si>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</si>
  <si>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</si>
  <si>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</si>
  <si>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</si>
  <si>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</si>
  <si>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</si>
  <si>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</si>
  <si>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</si>
  <si>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</si>
  <si>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</si>
  <si>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</si>
  <si>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</si>
  <si>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</si>
  <si>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</si>
  <si>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</si>
  <si>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</si>
  <si>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</si>
  <si>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</si>
  <si>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</si>
  <si>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</si>
  <si>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</si>
  <si>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</si>
  <si>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</si>
  <si>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</si>
  <si>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</si>
  <si>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</si>
  <si>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</si>
  <si>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</si>
  <si>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</si>
  <si>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</si>
  <si>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</si>
  <si>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</si>
  <si>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</si>
  <si>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</si>
  <si>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</si>
  <si>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</si>
  <si>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</si>
  <si>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</si>
  <si>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</si>
  <si>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</si>
  <si>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</si>
  <si>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</si>
  <si>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</si>
  <si>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</si>
  <si>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</si>
  <si>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</si>
  <si>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</si>
  <si>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</si>
  <si>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</si>
  <si>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</si>
  <si>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</si>
  <si>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</si>
  <si>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</si>
  <si>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</si>
  <si>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</si>
  <si>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</si>
  <si>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</si>
  <si>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</si>
  <si>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</si>
  <si>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</si>
  <si>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</si>
  <si>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</si>
  <si>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</si>
  <si>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</si>
  <si>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</si>
  <si>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</si>
  <si>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</si>
  <si>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</si>
  <si>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</si>
  <si>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</si>
  <si>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</si>
  <si>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</si>
  <si>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</si>
  <si>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</si>
  <si>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</si>
  <si>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</si>
  <si>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</si>
  <si>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</si>
  <si>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</si>
  <si>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</si>
  <si>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</si>
  <si>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</si>
  <si>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</si>
  <si>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</si>
  <si>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</si>
  <si>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</si>
  <si>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</si>
  <si>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</si>
  <si>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</si>
  <si>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</si>
  <si>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</si>
  <si>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</si>
  <si>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</si>
  <si>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</si>
  <si>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</si>
  <si>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</si>
  <si>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</si>
  <si>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</si>
  <si>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</si>
  <si>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</si>
  <si>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</si>
  <si>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</si>
  <si>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</si>
  <si>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</si>
  <si>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</si>
  <si>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</si>
  <si>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</si>
  <si>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</si>
  <si>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</si>
  <si>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</si>
  <si>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</si>
  <si>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</si>
  <si>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</si>
  <si>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</si>
  <si>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</si>
  <si>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</si>
  <si>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</si>
  <si>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</si>
  <si>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</si>
  <si>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</si>
  <si>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</si>
  <si>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</si>
  <si>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</si>
  <si>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</si>
  <si>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</si>
  <si>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</si>
  <si>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</si>
  <si>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</si>
  <si>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</si>
  <si>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</si>
  <si>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</si>
  <si>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</si>
  <si>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</si>
  <si>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</si>
  <si>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</si>
  <si>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</si>
  <si>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</si>
  <si>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</si>
  <si>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</si>
  <si>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</si>
  <si>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</si>
  <si>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</si>
  <si>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</si>
  <si>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</si>
  <si>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</si>
  <si>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</si>
  <si>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</si>
  <si>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</si>
  <si>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</si>
  <si>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</si>
  <si>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</si>
  <si>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</si>
  <si>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</si>
  <si>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</si>
  <si>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</si>
  <si>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</si>
  <si>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</si>
  <si>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</si>
  <si>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>WATER SOLUTIONS (BOP) LTD</t>
  </si>
  <si>
    <t>WATER SAMPLE</t>
  </si>
  <si>
    <t>20190415SRT01</t>
  </si>
  <si>
    <t xml:space="preserve">The sample was discoloured with some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</si>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</sst>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G42" sqref="G4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43570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43570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7"/>
      <c r="I11" s="98"/>
      <c r="J11" s="99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7" t="s">
        <v>156</v>
      </c>
      <c r="I13" s="98"/>
      <c r="J13" s="99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7" t="s">
        <v>156</v>
      </c>
      <c r="I14" s="98"/>
      <c r="J14" s="99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7"/>
      <c r="I15" s="98"/>
      <c r="J15" s="99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7"/>
      <c r="I16" s="98"/>
      <c r="J16" s="99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7"/>
      <c r="I17" s="98"/>
      <c r="J17" s="99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7" t="s">
        <v>68</v>
      </c>
      <c r="I18" s="98"/>
      <c r="J18" s="99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7"/>
      <c r="I19" s="98"/>
      <c r="J19" s="99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7"/>
      <c r="I20" s="98"/>
      <c r="J20" s="99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7" t="s">
        <v>156</v>
      </c>
      <c r="I21" s="98"/>
      <c r="J21" s="99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7"/>
      <c r="I22" s="98"/>
      <c r="J22" s="99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7"/>
      <c r="I23" s="98"/>
      <c r="J23" s="99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7"/>
      <c r="I24" s="98"/>
      <c r="J24" s="99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7"/>
      <c r="I25" s="98"/>
      <c r="J25" s="99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7"/>
      <c r="I26" s="98"/>
      <c r="J26" s="99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7"/>
      <c r="I27" s="98"/>
      <c r="J27" s="99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7"/>
      <c r="I28" s="98"/>
      <c r="J28" s="99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100" t="s">
        <v>131</v>
      </c>
      <c r="D37" s="100"/>
      <c r="E37" s="100"/>
      <c r="F37" s="100"/>
      <c r="G37" s="100"/>
      <c r="H37" s="100"/>
      <c r="I37" s="100"/>
      <c r="J37" s="100"/>
      <c r="K37" s="5"/>
    </row>
    <row r="38" spans="1:11">
      <c r="A38" s="4"/>
      <c r="B38" s="55" t="s">
        <v>24</v>
      </c>
      <c r="C38" s="101" t="s">
        <v>132</v>
      </c>
      <c r="D38" s="100"/>
      <c r="E38" s="100"/>
      <c r="F38" s="100"/>
      <c r="G38" s="100"/>
      <c r="H38" s="100"/>
      <c r="I38" s="100"/>
      <c r="J38" s="100"/>
      <c r="K38" s="5"/>
    </row>
    <row r="39" spans="1:11">
      <c r="A39" s="4"/>
      <c r="B39" s="55"/>
      <c r="C39" s="101"/>
      <c r="D39" s="100"/>
      <c r="E39" s="100"/>
      <c r="F39" s="100"/>
      <c r="G39" s="100"/>
      <c r="H39" s="100"/>
      <c r="I39" s="100"/>
      <c r="J39" s="100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</mergeCells>
  <conditionalFormatting sqref="G8:G29">
    <cfRule type="cellIs" dxfId="33" priority="9" operator="equal">
      <formula>"Above MAV"</formula>
    </cfRule>
    <cfRule type="cellIs" dxfId="32" priority="10" operator="equal">
      <formula>"ALERT"</formula>
    </cfRule>
  </conditionalFormatting>
  <conditionalFormatting sqref="F24">
    <cfRule type="cellIs" dxfId="31" priority="7" operator="equal">
      <formula>"Above MAV"</formula>
    </cfRule>
    <cfRule type="cellIs" dxfId="30" priority="8" operator="equal">
      <formula>"ALERT"</formula>
    </cfRule>
  </conditionalFormatting>
  <conditionalFormatting sqref="E24">
    <cfRule type="cellIs" dxfId="29" priority="5" operator="equal">
      <formula>"Above MAV"</formula>
    </cfRule>
    <cfRule type="cellIs" dxfId="28" priority="6" operator="equal">
      <formula>"ALERT"</formula>
    </cfRule>
  </conditionalFormatting>
  <conditionalFormatting sqref="E25">
    <cfRule type="cellIs" dxfId="27" priority="3" operator="equal">
      <formula>"Above MAV"</formula>
    </cfRule>
    <cfRule type="cellIs" dxfId="26" priority="4" operator="equal">
      <formula>"ALERT"</formula>
    </cfRule>
  </conditionalFormatting>
  <conditionalFormatting sqref="F25">
    <cfRule type="cellIs" dxfId="25" priority="1" operator="equal">
      <formula>"Above MAV"</formula>
    </cfRule>
    <cfRule type="cellIs" dxfId="24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43570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43570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7" t="s">
        <v>156</v>
      </c>
      <c r="I11" s="98"/>
      <c r="J11" s="99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7"/>
      <c r="I13" s="98"/>
      <c r="J13" s="99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7"/>
      <c r="I14" s="98"/>
      <c r="J14" s="99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7" t="s">
        <v>68</v>
      </c>
      <c r="I15" s="98"/>
      <c r="J15" s="99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7" t="s">
        <v>156</v>
      </c>
      <c r="I16" s="98"/>
      <c r="J16" s="99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7"/>
      <c r="I17" s="98"/>
      <c r="J17" s="99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7"/>
      <c r="I18" s="98"/>
      <c r="J18" s="99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100" t="s">
        <v>131</v>
      </c>
      <c r="D28" s="100"/>
      <c r="E28" s="100"/>
      <c r="F28" s="100"/>
      <c r="G28" s="100"/>
      <c r="H28" s="100"/>
      <c r="I28" s="100"/>
      <c r="J28" s="100"/>
      <c r="K28" s="5"/>
    </row>
    <row r="29" spans="1:11">
      <c r="A29" s="4"/>
      <c r="B29" s="55" t="s">
        <v>24</v>
      </c>
      <c r="C29" s="101" t="s">
        <v>132</v>
      </c>
      <c r="D29" s="100"/>
      <c r="E29" s="100"/>
      <c r="F29" s="100"/>
      <c r="G29" s="100"/>
      <c r="H29" s="100"/>
      <c r="I29" s="100"/>
      <c r="J29" s="100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G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G11:G12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9"/>
  <sheetViews>
    <sheetView tabSelected="1" view="pageLayout" topLeftCell="A4" zoomScale="130" zoomScaleNormal="110" zoomScalePageLayoutView="130" workbookViewId="0">
      <selection activeCell="H21" sqref="H2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43570</v>
      </c>
    </row>
    <row r="5" spans="1:10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43570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/>
      <c r="E7" s="8">
        <v>1</v>
      </c>
      <c r="F7" s="8">
        <v>2</v>
      </c>
      <c r="G7" s="8">
        <v>3</v>
      </c>
      <c r="H7" s="8">
        <v>4</v>
      </c>
      <c r="I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7.2</v>
      </c>
      <c r="F9" s="14">
        <v>7.2</v>
      </c>
      <c r="G9" s="14">
        <v>7.5</v>
      </c>
      <c r="H9" s="14">
        <v>6.9</v>
      </c>
      <c r="I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175</v>
      </c>
      <c r="F10" s="11">
        <v>160</v>
      </c>
      <c r="G10" s="11">
        <v>175</v>
      </c>
      <c r="H10" s="11">
        <v>40</v>
      </c>
      <c r="I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70</v>
      </c>
      <c r="F11" s="11">
        <v>75</v>
      </c>
      <c r="G11" s="11" t="s">
        <v>38</v>
      </c>
      <c r="H11" s="11" t="s">
        <v>38</v>
      </c>
      <c r="I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22.049657485884001</v>
      </c>
      <c r="F12" s="15">
        <f t="shared" ref="F12" si="0">2*(F10-(5*10^(F9-10)))/(1+(0.94*10^(F9-10)))*10^(6-F9)</f>
        <v>20.159601257458235</v>
      </c>
      <c r="G12" s="15">
        <v>11.0341722810766</v>
      </c>
      <c r="H12" s="15">
        <v>10.062889651222818</v>
      </c>
      <c r="I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+E9+0.5+VLOOKUP(E10,[2]LSI!$F$2:$G$25,2)+VLOOKUP(E11,[2]LSI!$H$2:$I$25,2)-12.1</f>
        <v>-0.79999999999999893</v>
      </c>
      <c r="F13" s="14">
        <f>+F9+0.5+VLOOKUP(F10,[2]LSI!$F$2:$G$25,2)+VLOOKUP(F11,[2]LSI!$H$2:$I$25,2)-12.1</f>
        <v>-0.69999999999999929</v>
      </c>
      <c r="G13" s="14">
        <v>-1.5999999999999996</v>
      </c>
      <c r="H13" s="14">
        <v>-2.9000000000000004</v>
      </c>
      <c r="I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4.75</v>
      </c>
      <c r="F14" s="11">
        <v>9.1999999999999993</v>
      </c>
      <c r="G14" s="11">
        <v>1.2</v>
      </c>
      <c r="H14" s="11">
        <v>0.11</v>
      </c>
      <c r="I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>
        <v>0.1</v>
      </c>
      <c r="F15" s="11">
        <v>0.2</v>
      </c>
      <c r="G15" s="11" t="s">
        <v>40</v>
      </c>
      <c r="H15" s="11" t="s">
        <v>40</v>
      </c>
      <c r="I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210</v>
      </c>
      <c r="F16" s="11">
        <v>210</v>
      </c>
      <c r="G16" s="11">
        <v>220</v>
      </c>
      <c r="H16" s="11">
        <v>270</v>
      </c>
      <c r="I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4</v>
      </c>
      <c r="F17" s="11" t="s">
        <v>39</v>
      </c>
      <c r="G17" s="11">
        <v>8</v>
      </c>
      <c r="H17" s="11">
        <v>115</v>
      </c>
      <c r="I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 t="shared" ref="E18:H18" si="1">E19/10</f>
        <v>29.8</v>
      </c>
      <c r="F18" s="14">
        <f t="shared" si="1"/>
        <v>29.4</v>
      </c>
      <c r="G18" s="14">
        <f t="shared" si="1"/>
        <v>30.4</v>
      </c>
      <c r="H18" s="14">
        <f t="shared" si="1"/>
        <v>37.9</v>
      </c>
      <c r="I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298</v>
      </c>
      <c r="F19" s="15">
        <v>294</v>
      </c>
      <c r="G19" s="15">
        <v>304</v>
      </c>
      <c r="H19" s="15">
        <v>379</v>
      </c>
      <c r="I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8.39</v>
      </c>
      <c r="F20" s="14">
        <v>15.7</v>
      </c>
      <c r="G20" s="14">
        <v>0.98</v>
      </c>
      <c r="H20" s="14">
        <v>1.1100000000000001</v>
      </c>
      <c r="I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>
        <v>55</v>
      </c>
      <c r="F21" s="11">
        <v>60</v>
      </c>
      <c r="G21" s="11" t="s">
        <v>38</v>
      </c>
      <c r="H21" s="11" t="s">
        <v>38</v>
      </c>
      <c r="I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32.799999999999997</v>
      </c>
      <c r="F22" s="14">
        <v>20.7</v>
      </c>
      <c r="G22" s="14">
        <v>51.9</v>
      </c>
      <c r="H22" s="14">
        <v>96.7</v>
      </c>
      <c r="I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206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207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55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12" t="s">
        <v>196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conditionalFormatting sqref="D18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19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C7:D7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zoomScale="130" zoomScaleNormal="110" zoomScalePageLayoutView="130" workbookViewId="0">
      <selection activeCell="J3" sqref="J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43570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43570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199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I13" sqref="I1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43570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7"/>
      <c r="I8" s="98"/>
      <c r="J8" s="99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7"/>
      <c r="I9" s="98"/>
      <c r="J9" s="99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7"/>
      <c r="I10" s="98"/>
      <c r="J10" s="99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7"/>
      <c r="I11" s="98"/>
      <c r="J11" s="99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100" t="s">
        <v>131</v>
      </c>
      <c r="D21" s="100"/>
      <c r="E21" s="100"/>
      <c r="F21" s="100"/>
      <c r="G21" s="100"/>
      <c r="H21" s="100"/>
      <c r="I21" s="100"/>
      <c r="J21" s="100"/>
      <c r="K21" s="5"/>
    </row>
    <row r="22" spans="1:11">
      <c r="A22" s="4"/>
      <c r="B22" s="55"/>
      <c r="C22" s="101"/>
      <c r="D22" s="100"/>
      <c r="E22" s="100"/>
      <c r="F22" s="100"/>
      <c r="G22" s="100"/>
      <c r="H22" s="100"/>
      <c r="I22" s="100"/>
      <c r="J22" s="100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zoomScale="130" zoomScaleNormal="110" zoomScalePageLayoutView="130" workbookViewId="0">
      <selection activeCell="G35" sqref="G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43570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43570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7"/>
      <c r="I11" s="98"/>
      <c r="J11" s="99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7" t="s">
        <v>156</v>
      </c>
      <c r="I13" s="98"/>
      <c r="J13" s="99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7" t="s">
        <v>156</v>
      </c>
      <c r="I14" s="98"/>
      <c r="J14" s="99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7"/>
      <c r="I15" s="98"/>
      <c r="J15" s="99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7"/>
      <c r="I16" s="98"/>
      <c r="J16" s="99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7"/>
      <c r="I17" s="98"/>
      <c r="J17" s="99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7" t="s">
        <v>68</v>
      </c>
      <c r="I18" s="98"/>
      <c r="J18" s="99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7"/>
      <c r="I19" s="98"/>
      <c r="J19" s="99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7"/>
      <c r="I20" s="98"/>
      <c r="J20" s="99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7" t="s">
        <v>156</v>
      </c>
      <c r="I21" s="98"/>
      <c r="J21" s="99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7"/>
      <c r="I22" s="98"/>
      <c r="J22" s="99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7"/>
      <c r="I23" s="98"/>
      <c r="J23" s="99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7"/>
      <c r="I24" s="98"/>
      <c r="J24" s="99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7"/>
      <c r="I25" s="98"/>
      <c r="J25" s="99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7"/>
      <c r="I26" s="98"/>
      <c r="J26" s="99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7"/>
      <c r="I27" s="98"/>
      <c r="J27" s="99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7"/>
      <c r="I28" s="98"/>
      <c r="J28" s="99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7" t="s">
        <v>198</v>
      </c>
      <c r="I29" s="98"/>
      <c r="J29" s="99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7" t="s">
        <v>156</v>
      </c>
      <c r="I30" s="98"/>
      <c r="J30" s="99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7"/>
      <c r="I31" s="98"/>
      <c r="J31" s="99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7"/>
      <c r="I32" s="98"/>
      <c r="J32" s="99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7"/>
      <c r="I33" s="98"/>
      <c r="J33" s="99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7"/>
      <c r="I34" s="98"/>
      <c r="J34" s="99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7"/>
      <c r="I35" s="98"/>
      <c r="J35" s="99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100" t="s">
        <v>131</v>
      </c>
      <c r="D46" s="100"/>
      <c r="E46" s="100"/>
      <c r="F46" s="100"/>
      <c r="G46" s="100"/>
      <c r="H46" s="100"/>
      <c r="I46" s="100"/>
      <c r="J46" s="100"/>
      <c r="K46" s="5"/>
    </row>
    <row r="47" spans="1:11">
      <c r="A47" s="4"/>
      <c r="B47" s="55" t="s">
        <v>24</v>
      </c>
      <c r="C47" s="101" t="s">
        <v>132</v>
      </c>
      <c r="D47" s="100"/>
      <c r="E47" s="100"/>
      <c r="F47" s="100"/>
      <c r="G47" s="100"/>
      <c r="H47" s="100"/>
      <c r="I47" s="100"/>
      <c r="J47" s="100"/>
      <c r="K47" s="5"/>
    </row>
    <row r="48" spans="1:11">
      <c r="A48" s="4"/>
      <c r="B48" s="55"/>
      <c r="C48" s="101"/>
      <c r="D48" s="100"/>
      <c r="E48" s="100"/>
      <c r="F48" s="100"/>
      <c r="G48" s="100"/>
      <c r="H48" s="100"/>
      <c r="I48" s="100"/>
      <c r="J48" s="100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C48:J48"/>
    <mergeCell ref="H32:J32"/>
    <mergeCell ref="H33:J33"/>
    <mergeCell ref="H34:J34"/>
    <mergeCell ref="H35:J35"/>
    <mergeCell ref="C47:J47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D9AAA-8160-41CD-AEE3-25CE8DDDEEAF}"/>
</file>

<file path=customXml/itemProps2.xml><?xml version="1.0" encoding="utf-8"?>
<ds:datastoreItem xmlns:ds="http://schemas.openxmlformats.org/officeDocument/2006/customXml" ds:itemID="{F92A19F5-2760-4FF8-9508-ADC117653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2019-04-15T03:09:36Z</cp:lastPrinted>
  <dcterms:created xsi:type="dcterms:W3CDTF">2017-07-10T05:27:40Z</dcterms:created>
  <dcterms:modified xsi:type="dcterms:W3CDTF">2019-04-15T03:13:53Z</dcterms:modified>
</cp:coreProperties>
</file>